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Z:\2023\FORMATOS CIESP\CNSP38-15\"/>
    </mc:Choice>
  </mc:AlternateContent>
  <xr:revisionPtr revIDLastSave="0" documentId="13_ncr:1_{E56851E4-9942-454E-8551-282D3E641A74}" xr6:coauthVersionLast="40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H34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F34" i="4"/>
  <c r="D34" i="4"/>
  <c r="D33" i="4" s="1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F103" i="5"/>
  <c r="H103" i="5" s="1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F94" i="5"/>
  <c r="E94" i="5"/>
  <c r="D94" i="5"/>
  <c r="I93" i="5"/>
  <c r="H93" i="5"/>
  <c r="I92" i="5"/>
  <c r="H92" i="5"/>
  <c r="I91" i="5"/>
  <c r="G91" i="5"/>
  <c r="F91" i="5"/>
  <c r="E91" i="5"/>
  <c r="D91" i="5"/>
  <c r="I90" i="5"/>
  <c r="H90" i="5"/>
  <c r="I89" i="5"/>
  <c r="H89" i="5"/>
  <c r="H88" i="5"/>
  <c r="G88" i="5"/>
  <c r="F88" i="5"/>
  <c r="E88" i="5"/>
  <c r="D88" i="5"/>
  <c r="H86" i="5"/>
  <c r="H85" i="5"/>
  <c r="H84" i="5"/>
  <c r="F84" i="5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F39" i="5"/>
  <c r="H39" i="5" s="1"/>
  <c r="D39" i="5"/>
  <c r="H38" i="5"/>
  <c r="H37" i="5"/>
  <c r="H36" i="5"/>
  <c r="H35" i="5"/>
  <c r="F34" i="5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G91" i="6"/>
  <c r="I91" i="6" s="1"/>
  <c r="F91" i="6"/>
  <c r="H91" i="6" s="1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F64" i="6"/>
  <c r="H64" i="6" s="1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0" i="6"/>
  <c r="H49" i="6"/>
  <c r="H48" i="6"/>
  <c r="H47" i="6"/>
  <c r="F46" i="6"/>
  <c r="H46" i="6" s="1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F146" i="7"/>
  <c r="H146" i="7" s="1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F51" i="7"/>
  <c r="H51" i="7" s="1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G91" i="9"/>
  <c r="G87" i="9" s="1"/>
  <c r="G82" i="9" s="1"/>
  <c r="F91" i="9"/>
  <c r="H91" i="9" s="1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H46" i="9"/>
  <c r="F46" i="9"/>
  <c r="D46" i="9"/>
  <c r="F45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I88" i="10"/>
  <c r="H88" i="10"/>
  <c r="G88" i="10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H46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F88" i="1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D88" i="2"/>
  <c r="G87" i="2"/>
  <c r="G82" i="2" s="1"/>
  <c r="H86" i="2"/>
  <c r="H85" i="2"/>
  <c r="F84" i="2"/>
  <c r="D84" i="2"/>
  <c r="H84" i="2" s="1"/>
  <c r="H81" i="2"/>
  <c r="H80" i="2"/>
  <c r="H79" i="2"/>
  <c r="H78" i="2"/>
  <c r="H77" i="2"/>
  <c r="H76" i="2"/>
  <c r="H75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AH154" i="1"/>
  <c r="AC154" i="1"/>
  <c r="X154" i="1"/>
  <c r="W154" i="1"/>
  <c r="AG154" i="1" s="1"/>
  <c r="V154" i="1"/>
  <c r="AF154" i="1" s="1"/>
  <c r="U154" i="1"/>
  <c r="AE154" i="1" s="1"/>
  <c r="T154" i="1"/>
  <c r="S154" i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Y90" i="1" s="1"/>
  <c r="Y85" i="1" s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Q60" i="1" s="1"/>
  <c r="AA60" i="1" s="1"/>
  <c r="S60" i="1"/>
  <c r="R60" i="1"/>
  <c r="AB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P48" i="1" s="1"/>
  <c r="Z48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AA51" i="1"/>
  <c r="Z51" i="1"/>
  <c r="Q51" i="1"/>
  <c r="AH50" i="1"/>
  <c r="AG50" i="1"/>
  <c r="AF50" i="1"/>
  <c r="AE50" i="1"/>
  <c r="AD50" i="1"/>
  <c r="AC50" i="1"/>
  <c r="AB50" i="1"/>
  <c r="Z50" i="1"/>
  <c r="Q50" i="1"/>
  <c r="AA50" i="1" s="1"/>
  <c r="AB49" i="1"/>
  <c r="X49" i="1"/>
  <c r="AH49" i="1" s="1"/>
  <c r="W49" i="1"/>
  <c r="W48" i="1" s="1"/>
  <c r="AG48" i="1" s="1"/>
  <c r="V49" i="1"/>
  <c r="V48" i="1" s="1"/>
  <c r="AF48" i="1" s="1"/>
  <c r="U49" i="1"/>
  <c r="AE49" i="1" s="1"/>
  <c r="T49" i="1"/>
  <c r="AD49" i="1" s="1"/>
  <c r="S49" i="1"/>
  <c r="AC49" i="1" s="1"/>
  <c r="R49" i="1"/>
  <c r="P49" i="1"/>
  <c r="Z49" i="1" s="1"/>
  <c r="X48" i="1"/>
  <c r="AH48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V36" i="1" s="1"/>
  <c r="U37" i="1"/>
  <c r="AE37" i="1" s="1"/>
  <c r="T37" i="1"/>
  <c r="AD37" i="1" s="1"/>
  <c r="S37" i="1"/>
  <c r="AC37" i="1" s="1"/>
  <c r="R37" i="1"/>
  <c r="P37" i="1"/>
  <c r="X36" i="1"/>
  <c r="X35" i="1" s="1"/>
  <c r="S36" i="1"/>
  <c r="AC36" i="1" s="1"/>
  <c r="R36" i="1"/>
  <c r="R35" i="1" s="1"/>
  <c r="P36" i="1"/>
  <c r="S35" i="1"/>
  <c r="S34" i="1" s="1"/>
  <c r="AC34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P90" i="1" l="1"/>
  <c r="I88" i="11"/>
  <c r="G87" i="11"/>
  <c r="G82" i="11" s="1"/>
  <c r="F87" i="11"/>
  <c r="F82" i="11" s="1"/>
  <c r="G31" i="10"/>
  <c r="I91" i="10"/>
  <c r="F87" i="8"/>
  <c r="F83" i="8" s="1"/>
  <c r="H87" i="8"/>
  <c r="F87" i="6"/>
  <c r="F83" i="6" s="1"/>
  <c r="G87" i="5"/>
  <c r="G82" i="5" s="1"/>
  <c r="G83" i="5" s="1"/>
  <c r="H91" i="5"/>
  <c r="F87" i="5"/>
  <c r="F82" i="5" s="1"/>
  <c r="I88" i="2"/>
  <c r="Q42" i="1"/>
  <c r="AA42" i="1" s="1"/>
  <c r="F33" i="5"/>
  <c r="H33" i="5" s="1"/>
  <c r="F33" i="4"/>
  <c r="F33" i="3"/>
  <c r="Q154" i="1"/>
  <c r="AA154" i="1" s="1"/>
  <c r="U36" i="1"/>
  <c r="AE36" i="1" s="1"/>
  <c r="F33" i="11"/>
  <c r="F32" i="11" s="1"/>
  <c r="H34" i="10"/>
  <c r="F33" i="8"/>
  <c r="H34" i="5"/>
  <c r="H34" i="4"/>
  <c r="H33" i="4"/>
  <c r="F32" i="3"/>
  <c r="H33" i="2"/>
  <c r="Q54" i="1"/>
  <c r="AA54" i="1" s="1"/>
  <c r="Z54" i="1"/>
  <c r="P35" i="1"/>
  <c r="Z35" i="1" s="1"/>
  <c r="H45" i="11"/>
  <c r="F45" i="11"/>
  <c r="F45" i="8"/>
  <c r="H51" i="6"/>
  <c r="U48" i="1"/>
  <c r="AE48" i="1" s="1"/>
  <c r="H46" i="11"/>
  <c r="F45" i="10"/>
  <c r="F32" i="10"/>
  <c r="H45" i="10"/>
  <c r="F45" i="6"/>
  <c r="F32" i="6" s="1"/>
  <c r="H45" i="6"/>
  <c r="H46" i="3"/>
  <c r="H45" i="3"/>
  <c r="F45" i="2"/>
  <c r="F32" i="2" s="1"/>
  <c r="P85" i="1"/>
  <c r="Z85" i="1" s="1"/>
  <c r="P86" i="1"/>
  <c r="Z86" i="1" s="1"/>
  <c r="H155" i="11"/>
  <c r="H121" i="11"/>
  <c r="H64" i="11"/>
  <c r="H74" i="10"/>
  <c r="H146" i="9"/>
  <c r="H124" i="8"/>
  <c r="O77" i="1"/>
  <c r="H74" i="8"/>
  <c r="H64" i="8"/>
  <c r="H74" i="7"/>
  <c r="H155" i="4"/>
  <c r="H155" i="3"/>
  <c r="H64" i="3"/>
  <c r="H155" i="2"/>
  <c r="H146" i="2"/>
  <c r="H137" i="2"/>
  <c r="H74" i="2"/>
  <c r="E36" i="1"/>
  <c r="E35" i="1" s="1"/>
  <c r="AB37" i="1"/>
  <c r="AA38" i="1"/>
  <c r="Z37" i="1"/>
  <c r="F83" i="2"/>
  <c r="D83" i="7"/>
  <c r="H94" i="10"/>
  <c r="D87" i="10"/>
  <c r="G83" i="9"/>
  <c r="G31" i="9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H127" i="10"/>
  <c r="H46" i="8"/>
  <c r="D45" i="8"/>
  <c r="H45" i="8" s="1"/>
  <c r="H91" i="7"/>
  <c r="H88" i="6"/>
  <c r="D87" i="6"/>
  <c r="H87" i="4"/>
  <c r="E82" i="6"/>
  <c r="G31" i="5"/>
  <c r="H33" i="11"/>
  <c r="D32" i="11"/>
  <c r="E82" i="7"/>
  <c r="I87" i="7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G83" i="2"/>
  <c r="D87" i="1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F82" i="8"/>
  <c r="E82" i="8"/>
  <c r="H46" i="7"/>
  <c r="G83" i="7"/>
  <c r="H128" i="7"/>
  <c r="H57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AH35" i="1"/>
  <c r="X34" i="1"/>
  <c r="AH34" i="1" s="1"/>
  <c r="U35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Z90" i="1"/>
  <c r="AA145" i="1"/>
  <c r="R34" i="1"/>
  <c r="T36" i="1"/>
  <c r="T48" i="1"/>
  <c r="AI90" i="1"/>
  <c r="AF37" i="1"/>
  <c r="AF49" i="1"/>
  <c r="AC35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F83" i="11" l="1"/>
  <c r="H83" i="11" s="1"/>
  <c r="F31" i="11"/>
  <c r="D26" i="11" s="1"/>
  <c r="H82" i="11"/>
  <c r="H87" i="11"/>
  <c r="F83" i="10"/>
  <c r="H83" i="10" s="1"/>
  <c r="F83" i="5"/>
  <c r="F32" i="8"/>
  <c r="F32" i="5"/>
  <c r="F31" i="5" s="1"/>
  <c r="P34" i="1"/>
  <c r="Z34" i="1" s="1"/>
  <c r="F31" i="10"/>
  <c r="D26" i="10" s="1"/>
  <c r="F31" i="8"/>
  <c r="D26" i="8" s="1"/>
  <c r="F31" i="6"/>
  <c r="D26" i="6" s="1"/>
  <c r="H83" i="8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D31" i="5"/>
  <c r="H127" i="4"/>
  <c r="H45" i="5"/>
  <c r="I87" i="4"/>
  <c r="E82" i="4"/>
  <c r="H82" i="8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O36" i="1"/>
  <c r="O130" i="1"/>
  <c r="D130" i="1"/>
  <c r="D36" i="1"/>
  <c r="D67" i="1"/>
  <c r="D48" i="1"/>
  <c r="D90" i="1"/>
  <c r="O48" i="1"/>
  <c r="H31" i="10" l="1"/>
  <c r="H31" i="11"/>
  <c r="H32" i="5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H31" i="9" l="1"/>
  <c r="AA35" i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<sst xmlns="http://schemas.openxmlformats.org/spreadsheetml/2006/main" count="2981" uniqueCount="266">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</sst>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1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148" zoomScale="70" zoomScaleNormal="70" workbookViewId="0">
      <selection activeCell="L165" sqref="L165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46">
        <v>2015</v>
      </c>
    </row>
    <row r="3" spans="1:37" ht="18" customHeight="1" x14ac:dyDescent="0.25">
      <c r="A3" s="248" t="s">
        <v>1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46">
        <v>2016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46">
        <v>2017</v>
      </c>
    </row>
    <row r="5" spans="1:37" ht="15.75" customHeight="1" x14ac:dyDescent="0.25">
      <c r="A5" s="7" t="s">
        <v>3</v>
      </c>
      <c r="B5" s="7"/>
      <c r="C5" s="7"/>
      <c r="D5" s="7"/>
      <c r="E5" s="249" t="s">
        <v>4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46">
        <v>2018</v>
      </c>
    </row>
    <row r="6" spans="1:37" x14ac:dyDescent="0.25">
      <c r="A6" s="2" t="s">
        <v>6</v>
      </c>
      <c r="B6" s="2"/>
      <c r="C6" s="2"/>
      <c r="D6" s="2"/>
      <c r="E6" s="250" t="s">
        <v>265</v>
      </c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46">
        <v>2019</v>
      </c>
    </row>
    <row r="7" spans="1:37" x14ac:dyDescent="0.25">
      <c r="A7" s="2" t="s">
        <v>8</v>
      </c>
      <c r="B7" s="2"/>
      <c r="C7" s="2"/>
      <c r="D7" s="2"/>
      <c r="E7" s="250" t="s">
        <v>5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46">
        <v>2020</v>
      </c>
    </row>
    <row r="8" spans="1:37" x14ac:dyDescent="0.25">
      <c r="A8" s="2" t="s">
        <v>9</v>
      </c>
      <c r="B8" s="2"/>
      <c r="C8" s="2"/>
      <c r="D8" s="2"/>
      <c r="E8" s="255">
        <v>45203</v>
      </c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46">
        <v>2021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46">
        <v>2022</v>
      </c>
    </row>
    <row r="10" spans="1:37" x14ac:dyDescent="0.25">
      <c r="A10" s="21"/>
      <c r="B10" s="1"/>
      <c r="C10" s="23"/>
      <c r="D10" s="23"/>
      <c r="E10" s="260">
        <v>2023</v>
      </c>
      <c r="F10" s="260"/>
      <c r="G10" s="260"/>
      <c r="H10" s="261" t="s">
        <v>11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46">
        <v>2023</v>
      </c>
    </row>
    <row r="11" spans="1:37" x14ac:dyDescent="0.25">
      <c r="A11" s="21"/>
      <c r="B11" s="1"/>
      <c r="C11" s="23"/>
      <c r="D11" s="23"/>
      <c r="E11" s="262" t="s">
        <v>29</v>
      </c>
      <c r="F11" s="262"/>
      <c r="G11" s="262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46">
        <v>2024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  <c r="AK12" s="246">
        <v>2025</v>
      </c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  <c r="AK13" s="245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  <c r="AK14" s="245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  <c r="AK15" s="245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  <c r="AK16" s="245"/>
    </row>
    <row r="17" spans="1:37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  <c r="AK17" s="245"/>
    </row>
    <row r="18" spans="1:37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  <c r="AK18" s="245"/>
    </row>
    <row r="19" spans="1:37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  <c r="AK19" s="245"/>
    </row>
    <row r="20" spans="1:37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7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7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7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7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7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2284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7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300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7" x14ac:dyDescent="0.25">
      <c r="A27" s="57" t="s">
        <v>40</v>
      </c>
      <c r="B27" s="9"/>
      <c r="C27" s="9"/>
      <c r="D27" s="9"/>
      <c r="E27" s="56">
        <f>(P34)</f>
        <v>2284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7" x14ac:dyDescent="0.25">
      <c r="A28" s="57" t="s">
        <v>41</v>
      </c>
      <c r="B28" s="9"/>
      <c r="C28" s="9"/>
      <c r="D28" s="9"/>
      <c r="E28" s="56">
        <f>(Q34)</f>
        <v>300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7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7" x14ac:dyDescent="0.25">
      <c r="A30" s="251" t="s">
        <v>42</v>
      </c>
      <c r="B30" s="251"/>
      <c r="C30" s="252"/>
      <c r="D30" s="196"/>
      <c r="E30" s="251"/>
      <c r="F30" s="251"/>
      <c r="G30" s="251"/>
      <c r="H30" s="251"/>
      <c r="I30" s="251"/>
      <c r="J30" s="251"/>
      <c r="K30" s="251"/>
      <c r="L30" s="251"/>
      <c r="M30" s="251"/>
      <c r="N30" s="252"/>
      <c r="O30" s="196"/>
      <c r="P30" s="251" t="s">
        <v>43</v>
      </c>
      <c r="Q30" s="251"/>
      <c r="R30" s="251"/>
      <c r="S30" s="251"/>
      <c r="T30" s="251"/>
      <c r="U30" s="251"/>
      <c r="V30" s="251"/>
      <c r="W30" s="251"/>
      <c r="X30" s="251"/>
      <c r="Y30" s="252"/>
      <c r="Z30" s="251" t="s">
        <v>44</v>
      </c>
      <c r="AA30" s="251"/>
      <c r="AB30" s="251"/>
      <c r="AC30" s="251"/>
      <c r="AD30" s="251"/>
      <c r="AE30" s="251"/>
      <c r="AF30" s="251"/>
      <c r="AG30" s="251"/>
      <c r="AH30" s="251"/>
      <c r="AI30" s="252"/>
      <c r="AJ30" s="18"/>
    </row>
    <row r="31" spans="1:37" ht="15" customHeight="1" x14ac:dyDescent="0.25">
      <c r="A31" s="264" t="s">
        <v>45</v>
      </c>
      <c r="B31" s="49"/>
      <c r="C31" s="49"/>
      <c r="D31" s="253" t="s">
        <v>46</v>
      </c>
      <c r="E31" s="267" t="s">
        <v>47</v>
      </c>
      <c r="F31" s="270" t="s">
        <v>48</v>
      </c>
      <c r="G31" s="271"/>
      <c r="H31" s="271"/>
      <c r="I31" s="271"/>
      <c r="J31" s="271"/>
      <c r="K31" s="271"/>
      <c r="L31" s="271"/>
      <c r="M31" s="272"/>
      <c r="N31" s="273" t="s">
        <v>49</v>
      </c>
      <c r="O31" s="253" t="s">
        <v>46</v>
      </c>
      <c r="P31" s="267" t="s">
        <v>50</v>
      </c>
      <c r="Q31" s="270" t="s">
        <v>48</v>
      </c>
      <c r="R31" s="271"/>
      <c r="S31" s="271"/>
      <c r="T31" s="271"/>
      <c r="U31" s="271"/>
      <c r="V31" s="271"/>
      <c r="W31" s="276"/>
      <c r="X31" s="52"/>
      <c r="Y31" s="253" t="s">
        <v>49</v>
      </c>
      <c r="Z31" s="253" t="s">
        <v>51</v>
      </c>
      <c r="AA31" s="278" t="s">
        <v>48</v>
      </c>
      <c r="AB31" s="279"/>
      <c r="AC31" s="279"/>
      <c r="AD31" s="279"/>
      <c r="AE31" s="279"/>
      <c r="AF31" s="279"/>
      <c r="AG31" s="279"/>
      <c r="AH31" s="280"/>
      <c r="AI31" s="253" t="s">
        <v>49</v>
      </c>
      <c r="AJ31" s="18"/>
    </row>
    <row r="32" spans="1:37" ht="15" customHeight="1" x14ac:dyDescent="0.25">
      <c r="A32" s="265"/>
      <c r="B32" s="281" t="s">
        <v>52</v>
      </c>
      <c r="C32" s="281" t="s">
        <v>53</v>
      </c>
      <c r="D32" s="256"/>
      <c r="E32" s="268"/>
      <c r="F32" s="256" t="s">
        <v>54</v>
      </c>
      <c r="G32" s="257" t="s">
        <v>55</v>
      </c>
      <c r="H32" s="258"/>
      <c r="I32" s="259"/>
      <c r="J32" s="257" t="s">
        <v>56</v>
      </c>
      <c r="K32" s="258"/>
      <c r="L32" s="258"/>
      <c r="M32" s="253" t="s">
        <v>57</v>
      </c>
      <c r="N32" s="274"/>
      <c r="O32" s="256"/>
      <c r="P32" s="268"/>
      <c r="Q32" s="253" t="s">
        <v>58</v>
      </c>
      <c r="R32" s="278" t="s">
        <v>55</v>
      </c>
      <c r="S32" s="279"/>
      <c r="T32" s="280"/>
      <c r="U32" s="278" t="s">
        <v>56</v>
      </c>
      <c r="V32" s="279"/>
      <c r="W32" s="279"/>
      <c r="X32" s="253" t="s">
        <v>59</v>
      </c>
      <c r="Y32" s="256"/>
      <c r="Z32" s="256"/>
      <c r="AA32" s="273" t="s">
        <v>60</v>
      </c>
      <c r="AB32" s="278" t="s">
        <v>55</v>
      </c>
      <c r="AC32" s="279"/>
      <c r="AD32" s="280"/>
      <c r="AE32" s="278" t="s">
        <v>56</v>
      </c>
      <c r="AF32" s="279"/>
      <c r="AG32" s="279"/>
      <c r="AH32" s="253" t="s">
        <v>59</v>
      </c>
      <c r="AI32" s="256"/>
      <c r="AJ32" s="18"/>
    </row>
    <row r="33" spans="1:36" ht="41.25" customHeight="1" x14ac:dyDescent="0.25">
      <c r="A33" s="266"/>
      <c r="B33" s="253"/>
      <c r="C33" s="253"/>
      <c r="D33" s="254"/>
      <c r="E33" s="269"/>
      <c r="F33" s="254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56"/>
      <c r="N33" s="275"/>
      <c r="O33" s="254"/>
      <c r="P33" s="269"/>
      <c r="Q33" s="254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54"/>
      <c r="Y33" s="277"/>
      <c r="Z33" s="287"/>
      <c r="AA33" s="275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54"/>
      <c r="AI33" s="277"/>
      <c r="AJ33" s="18"/>
    </row>
    <row r="34" spans="1:36" ht="15.75" customHeight="1" x14ac:dyDescent="0.25">
      <c r="A34" s="282" t="s">
        <v>33</v>
      </c>
      <c r="B34" s="282"/>
      <c r="C34" s="283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2284</v>
      </c>
      <c r="P34" s="97">
        <f>SUM(P35,P67,P77,P85,P149,P154,P158)</f>
        <v>2284</v>
      </c>
      <c r="Q34" s="148">
        <f>SUM(Q35,Q67,Q85,Q154)</f>
        <v>300</v>
      </c>
      <c r="R34" s="148">
        <f t="shared" ref="R34:X34" si="1">SUM(R35,R67,R145,R154)</f>
        <v>11</v>
      </c>
      <c r="S34" s="148">
        <f t="shared" si="1"/>
        <v>13</v>
      </c>
      <c r="T34" s="148">
        <f t="shared" si="1"/>
        <v>53</v>
      </c>
      <c r="U34" s="148">
        <f t="shared" si="1"/>
        <v>15</v>
      </c>
      <c r="V34" s="148">
        <f t="shared" si="1"/>
        <v>82</v>
      </c>
      <c r="W34" s="148">
        <f t="shared" si="1"/>
        <v>77</v>
      </c>
      <c r="X34" s="148">
        <f t="shared" si="1"/>
        <v>49</v>
      </c>
      <c r="Y34" s="95">
        <f>Y85</f>
        <v>85</v>
      </c>
      <c r="Z34" s="148">
        <f t="shared" ref="Z34:AI49" si="2">SUM(E34,P34)</f>
        <v>2284</v>
      </c>
      <c r="AA34" s="96">
        <f t="shared" si="2"/>
        <v>300</v>
      </c>
      <c r="AB34" s="96">
        <f t="shared" si="2"/>
        <v>11</v>
      </c>
      <c r="AC34" s="96">
        <f t="shared" si="2"/>
        <v>13</v>
      </c>
      <c r="AD34" s="96">
        <f t="shared" si="2"/>
        <v>53</v>
      </c>
      <c r="AE34" s="96">
        <f t="shared" si="2"/>
        <v>15</v>
      </c>
      <c r="AF34" s="96">
        <f t="shared" si="2"/>
        <v>82</v>
      </c>
      <c r="AG34" s="96">
        <f t="shared" si="2"/>
        <v>77</v>
      </c>
      <c r="AH34" s="96">
        <f t="shared" si="2"/>
        <v>49</v>
      </c>
      <c r="AI34" s="96">
        <f t="shared" si="2"/>
        <v>85</v>
      </c>
      <c r="AJ34" s="59"/>
    </row>
    <row r="35" spans="1:36" ht="25.5" customHeight="1" x14ac:dyDescent="0.25">
      <c r="A35" s="263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230</v>
      </c>
      <c r="P35" s="98">
        <f>SUM(P36,P48,P60,P65,P66)</f>
        <v>230</v>
      </c>
      <c r="Q35" s="152">
        <f t="shared" ref="Q35:Q59" si="4">SUM(R35:X35)</f>
        <v>241</v>
      </c>
      <c r="R35" s="152">
        <f>SUM(R36,R48,R60,R66)</f>
        <v>1</v>
      </c>
      <c r="S35" s="152">
        <f>SUM(S36,S48,S60,S66)</f>
        <v>10</v>
      </c>
      <c r="T35" s="152">
        <f>SUM(T36,T48,T60,T66)</f>
        <v>40</v>
      </c>
      <c r="U35" s="152">
        <f>SUM(U36,U48,U66)</f>
        <v>6</v>
      </c>
      <c r="V35" s="152">
        <f>SUM(V36,V48,V66)</f>
        <v>81</v>
      </c>
      <c r="W35" s="152">
        <f>SUM(W36,W48,W66)</f>
        <v>70</v>
      </c>
      <c r="X35" s="152">
        <f>SUM(X36,X48,X65,X66)</f>
        <v>33</v>
      </c>
      <c r="Y35" s="215"/>
      <c r="Z35" s="106">
        <f t="shared" si="2"/>
        <v>230</v>
      </c>
      <c r="AA35" s="153">
        <f t="shared" si="2"/>
        <v>241</v>
      </c>
      <c r="AB35" s="153">
        <f t="shared" si="2"/>
        <v>1</v>
      </c>
      <c r="AC35" s="153">
        <f t="shared" si="2"/>
        <v>10</v>
      </c>
      <c r="AD35" s="153">
        <f t="shared" si="2"/>
        <v>40</v>
      </c>
      <c r="AE35" s="153">
        <f t="shared" si="2"/>
        <v>6</v>
      </c>
      <c r="AF35" s="153">
        <f t="shared" si="2"/>
        <v>81</v>
      </c>
      <c r="AG35" s="153">
        <f t="shared" si="2"/>
        <v>70</v>
      </c>
      <c r="AH35" s="153">
        <f t="shared" si="2"/>
        <v>33</v>
      </c>
      <c r="AI35" s="51"/>
      <c r="AJ35" s="18"/>
    </row>
    <row r="36" spans="1:36" x14ac:dyDescent="0.25">
      <c r="A36" s="263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85</v>
      </c>
      <c r="P36" s="157">
        <f>SUM(P37,P42)</f>
        <v>85</v>
      </c>
      <c r="Q36" s="157">
        <f t="shared" si="4"/>
        <v>96</v>
      </c>
      <c r="R36" s="157">
        <f t="shared" ref="R36:X36" si="6">SUM(R37,R42)</f>
        <v>0</v>
      </c>
      <c r="S36" s="157">
        <f t="shared" si="6"/>
        <v>0</v>
      </c>
      <c r="T36" s="157">
        <f t="shared" si="6"/>
        <v>14</v>
      </c>
      <c r="U36" s="157">
        <f t="shared" si="6"/>
        <v>3</v>
      </c>
      <c r="V36" s="157">
        <f t="shared" si="6"/>
        <v>67</v>
      </c>
      <c r="W36" s="157">
        <f t="shared" si="6"/>
        <v>11</v>
      </c>
      <c r="X36" s="157">
        <f t="shared" si="6"/>
        <v>1</v>
      </c>
      <c r="Y36" s="215"/>
      <c r="Z36" s="158">
        <f t="shared" si="2"/>
        <v>85</v>
      </c>
      <c r="AA36" s="158">
        <f t="shared" si="2"/>
        <v>96</v>
      </c>
      <c r="AB36" s="158">
        <f t="shared" si="2"/>
        <v>0</v>
      </c>
      <c r="AC36" s="158">
        <f t="shared" si="2"/>
        <v>0</v>
      </c>
      <c r="AD36" s="158">
        <f t="shared" si="2"/>
        <v>14</v>
      </c>
      <c r="AE36" s="158">
        <f t="shared" si="2"/>
        <v>3</v>
      </c>
      <c r="AF36" s="158">
        <f t="shared" si="2"/>
        <v>67</v>
      </c>
      <c r="AG36" s="158">
        <f t="shared" si="2"/>
        <v>11</v>
      </c>
      <c r="AH36" s="158">
        <f t="shared" si="2"/>
        <v>1</v>
      </c>
      <c r="AI36" s="159"/>
      <c r="AJ36" s="18"/>
    </row>
    <row r="37" spans="1:36" x14ac:dyDescent="0.25">
      <c r="A37" s="263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78</v>
      </c>
      <c r="P37" s="105">
        <f>SUM(P38:P41)</f>
        <v>78</v>
      </c>
      <c r="Q37" s="162">
        <f t="shared" si="4"/>
        <v>89</v>
      </c>
      <c r="R37" s="162">
        <f t="shared" ref="R37:X37" si="8">SUM(R38:R41)</f>
        <v>0</v>
      </c>
      <c r="S37" s="162">
        <f t="shared" si="8"/>
        <v>0</v>
      </c>
      <c r="T37" s="162">
        <f t="shared" si="8"/>
        <v>14</v>
      </c>
      <c r="U37" s="162">
        <f t="shared" si="8"/>
        <v>2</v>
      </c>
      <c r="V37" s="162">
        <f t="shared" si="8"/>
        <v>65</v>
      </c>
      <c r="W37" s="162">
        <f t="shared" si="8"/>
        <v>7</v>
      </c>
      <c r="X37" s="162">
        <f t="shared" si="8"/>
        <v>1</v>
      </c>
      <c r="Y37" s="154"/>
      <c r="Z37" s="163">
        <f t="shared" si="2"/>
        <v>78</v>
      </c>
      <c r="AA37" s="163">
        <f t="shared" si="2"/>
        <v>89</v>
      </c>
      <c r="AB37" s="163">
        <f t="shared" si="2"/>
        <v>0</v>
      </c>
      <c r="AC37" s="163">
        <f t="shared" si="2"/>
        <v>0</v>
      </c>
      <c r="AD37" s="163">
        <f t="shared" si="2"/>
        <v>14</v>
      </c>
      <c r="AE37" s="163">
        <f t="shared" si="2"/>
        <v>2</v>
      </c>
      <c r="AF37" s="163">
        <f t="shared" si="2"/>
        <v>65</v>
      </c>
      <c r="AG37" s="163">
        <f t="shared" si="2"/>
        <v>7</v>
      </c>
      <c r="AH37" s="163">
        <f t="shared" si="2"/>
        <v>1</v>
      </c>
      <c r="AI37" s="219"/>
      <c r="AJ37" s="18"/>
    </row>
    <row r="38" spans="1:36" x14ac:dyDescent="0.25">
      <c r="A38" s="263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70</v>
      </c>
      <c r="P38" s="88">
        <v>70</v>
      </c>
      <c r="Q38" s="207">
        <f t="shared" si="4"/>
        <v>81</v>
      </c>
      <c r="R38" s="165">
        <v>0</v>
      </c>
      <c r="S38" s="165">
        <v>0</v>
      </c>
      <c r="T38" s="165">
        <v>13</v>
      </c>
      <c r="U38" s="165">
        <v>2</v>
      </c>
      <c r="V38" s="165">
        <v>65</v>
      </c>
      <c r="W38" s="165">
        <v>0</v>
      </c>
      <c r="X38" s="165">
        <v>1</v>
      </c>
      <c r="Y38" s="215"/>
      <c r="Z38" s="163">
        <f t="shared" si="2"/>
        <v>70</v>
      </c>
      <c r="AA38" s="163">
        <f t="shared" si="2"/>
        <v>81</v>
      </c>
      <c r="AB38" s="163">
        <f t="shared" si="2"/>
        <v>0</v>
      </c>
      <c r="AC38" s="163">
        <f t="shared" si="2"/>
        <v>0</v>
      </c>
      <c r="AD38" s="163">
        <f t="shared" si="2"/>
        <v>13</v>
      </c>
      <c r="AE38" s="163">
        <f t="shared" si="2"/>
        <v>2</v>
      </c>
      <c r="AF38" s="163">
        <f t="shared" si="2"/>
        <v>65</v>
      </c>
      <c r="AG38" s="163">
        <f t="shared" si="2"/>
        <v>0</v>
      </c>
      <c r="AH38" s="188">
        <f t="shared" si="2"/>
        <v>1</v>
      </c>
      <c r="AI38" s="217"/>
      <c r="AJ38" s="18"/>
    </row>
    <row r="39" spans="1:36" x14ac:dyDescent="0.25">
      <c r="A39" s="263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3</v>
      </c>
      <c r="P39" s="88">
        <v>3</v>
      </c>
      <c r="Q39" s="207">
        <f t="shared" si="4"/>
        <v>3</v>
      </c>
      <c r="R39" s="165">
        <v>0</v>
      </c>
      <c r="S39" s="165">
        <v>0</v>
      </c>
      <c r="T39" s="165">
        <v>0</v>
      </c>
      <c r="U39" s="165">
        <v>0</v>
      </c>
      <c r="V39" s="165">
        <v>0</v>
      </c>
      <c r="W39" s="165">
        <v>3</v>
      </c>
      <c r="X39" s="165">
        <v>0</v>
      </c>
      <c r="Y39" s="215"/>
      <c r="Z39" s="163">
        <f t="shared" si="2"/>
        <v>3</v>
      </c>
      <c r="AA39" s="163">
        <f t="shared" si="2"/>
        <v>3</v>
      </c>
      <c r="AB39" s="163">
        <f t="shared" si="2"/>
        <v>0</v>
      </c>
      <c r="AC39" s="163">
        <f t="shared" si="2"/>
        <v>0</v>
      </c>
      <c r="AD39" s="163">
        <f t="shared" si="2"/>
        <v>0</v>
      </c>
      <c r="AE39" s="163">
        <f t="shared" si="2"/>
        <v>0</v>
      </c>
      <c r="AF39" s="163">
        <f t="shared" si="2"/>
        <v>0</v>
      </c>
      <c r="AG39" s="163">
        <f t="shared" si="2"/>
        <v>3</v>
      </c>
      <c r="AH39" s="188">
        <f t="shared" si="2"/>
        <v>0</v>
      </c>
      <c r="AI39" s="217"/>
      <c r="AJ39" s="18"/>
    </row>
    <row r="40" spans="1:36" x14ac:dyDescent="0.25">
      <c r="A40" s="263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5</v>
      </c>
      <c r="P40" s="88">
        <v>5</v>
      </c>
      <c r="Q40" s="207">
        <f t="shared" si="4"/>
        <v>5</v>
      </c>
      <c r="R40" s="165">
        <v>0</v>
      </c>
      <c r="S40" s="165">
        <v>0</v>
      </c>
      <c r="T40" s="165">
        <v>1</v>
      </c>
      <c r="U40" s="165">
        <v>0</v>
      </c>
      <c r="V40" s="165">
        <v>0</v>
      </c>
      <c r="W40" s="165">
        <v>4</v>
      </c>
      <c r="X40" s="165">
        <v>0</v>
      </c>
      <c r="Y40" s="154"/>
      <c r="Z40" s="163">
        <f t="shared" si="2"/>
        <v>5</v>
      </c>
      <c r="AA40" s="163">
        <f t="shared" si="2"/>
        <v>5</v>
      </c>
      <c r="AB40" s="163">
        <f t="shared" si="2"/>
        <v>0</v>
      </c>
      <c r="AC40" s="163">
        <f t="shared" si="2"/>
        <v>0</v>
      </c>
      <c r="AD40" s="163">
        <f t="shared" si="2"/>
        <v>1</v>
      </c>
      <c r="AE40" s="163">
        <f t="shared" si="2"/>
        <v>0</v>
      </c>
      <c r="AF40" s="163">
        <f t="shared" si="2"/>
        <v>0</v>
      </c>
      <c r="AG40" s="163">
        <f t="shared" si="2"/>
        <v>4</v>
      </c>
      <c r="AH40" s="188">
        <f t="shared" si="2"/>
        <v>0</v>
      </c>
      <c r="AI40" s="217"/>
      <c r="AJ40" s="18"/>
    </row>
    <row r="41" spans="1:36" x14ac:dyDescent="0.25">
      <c r="A41" s="263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0</v>
      </c>
      <c r="P41" s="88">
        <v>0</v>
      </c>
      <c r="Q41" s="207">
        <f t="shared" si="4"/>
        <v>0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59"/>
      <c r="Z41" s="163">
        <f t="shared" si="2"/>
        <v>0</v>
      </c>
      <c r="AA41" s="163">
        <f t="shared" si="2"/>
        <v>0</v>
      </c>
      <c r="AB41" s="163">
        <f t="shared" si="2"/>
        <v>0</v>
      </c>
      <c r="AC41" s="163">
        <f t="shared" si="2"/>
        <v>0</v>
      </c>
      <c r="AD41" s="163">
        <f t="shared" si="2"/>
        <v>0</v>
      </c>
      <c r="AE41" s="163">
        <f t="shared" si="2"/>
        <v>0</v>
      </c>
      <c r="AF41" s="163">
        <f t="shared" si="2"/>
        <v>0</v>
      </c>
      <c r="AG41" s="163">
        <f t="shared" si="2"/>
        <v>0</v>
      </c>
      <c r="AH41" s="188">
        <f t="shared" si="2"/>
        <v>0</v>
      </c>
      <c r="AI41" s="217"/>
      <c r="AJ41" s="18"/>
    </row>
    <row r="42" spans="1:36" x14ac:dyDescent="0.25">
      <c r="A42" s="263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7</v>
      </c>
      <c r="P42" s="99">
        <f>SUM(P43:P47)</f>
        <v>7</v>
      </c>
      <c r="Q42" s="166">
        <f t="shared" si="4"/>
        <v>7</v>
      </c>
      <c r="R42" s="166">
        <f t="shared" ref="R42:X42" si="10">SUM(R43:R47)</f>
        <v>0</v>
      </c>
      <c r="S42" s="166">
        <f t="shared" si="10"/>
        <v>0</v>
      </c>
      <c r="T42" s="166">
        <f t="shared" si="10"/>
        <v>0</v>
      </c>
      <c r="U42" s="166">
        <f t="shared" si="10"/>
        <v>1</v>
      </c>
      <c r="V42" s="166">
        <f t="shared" si="10"/>
        <v>2</v>
      </c>
      <c r="W42" s="166">
        <f t="shared" si="10"/>
        <v>4</v>
      </c>
      <c r="X42" s="166">
        <f t="shared" si="10"/>
        <v>0</v>
      </c>
      <c r="Y42" s="219"/>
      <c r="Z42" s="163">
        <f t="shared" si="2"/>
        <v>7</v>
      </c>
      <c r="AA42" s="163">
        <f t="shared" si="2"/>
        <v>7</v>
      </c>
      <c r="AB42" s="163">
        <f t="shared" si="2"/>
        <v>0</v>
      </c>
      <c r="AC42" s="163">
        <f t="shared" si="2"/>
        <v>0</v>
      </c>
      <c r="AD42" s="163">
        <f t="shared" si="2"/>
        <v>0</v>
      </c>
      <c r="AE42" s="163">
        <f t="shared" si="2"/>
        <v>1</v>
      </c>
      <c r="AF42" s="163">
        <f t="shared" si="2"/>
        <v>2</v>
      </c>
      <c r="AG42" s="163">
        <f t="shared" si="2"/>
        <v>4</v>
      </c>
      <c r="AH42" s="163">
        <f t="shared" si="2"/>
        <v>0</v>
      </c>
      <c r="AI42" s="219"/>
      <c r="AJ42" s="18"/>
    </row>
    <row r="43" spans="1:36" x14ac:dyDescent="0.25">
      <c r="A43" s="263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63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63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7</v>
      </c>
      <c r="P45" s="88">
        <v>7</v>
      </c>
      <c r="Q45" s="207">
        <f t="shared" si="4"/>
        <v>7</v>
      </c>
      <c r="R45" s="165">
        <v>0</v>
      </c>
      <c r="S45" s="165">
        <v>0</v>
      </c>
      <c r="T45" s="165">
        <v>0</v>
      </c>
      <c r="U45" s="165">
        <v>1</v>
      </c>
      <c r="V45" s="165">
        <v>2</v>
      </c>
      <c r="W45" s="165">
        <v>4</v>
      </c>
      <c r="X45" s="165">
        <v>0</v>
      </c>
      <c r="Y45" s="215"/>
      <c r="Z45" s="163">
        <f t="shared" si="2"/>
        <v>7</v>
      </c>
      <c r="AA45" s="163">
        <f t="shared" si="2"/>
        <v>7</v>
      </c>
      <c r="AB45" s="163">
        <f t="shared" si="2"/>
        <v>0</v>
      </c>
      <c r="AC45" s="163">
        <f t="shared" si="2"/>
        <v>0</v>
      </c>
      <c r="AD45" s="163">
        <f t="shared" si="2"/>
        <v>0</v>
      </c>
      <c r="AE45" s="163">
        <f t="shared" si="2"/>
        <v>1</v>
      </c>
      <c r="AF45" s="163">
        <f t="shared" si="2"/>
        <v>2</v>
      </c>
      <c r="AG45" s="163">
        <f t="shared" si="2"/>
        <v>4</v>
      </c>
      <c r="AH45" s="188">
        <f t="shared" si="2"/>
        <v>0</v>
      </c>
      <c r="AI45" s="217"/>
      <c r="AJ45" s="18"/>
    </row>
    <row r="46" spans="1:36" x14ac:dyDescent="0.25">
      <c r="A46" s="263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63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63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143</v>
      </c>
      <c r="P48" s="100">
        <f>SUM(P49,P54)</f>
        <v>143</v>
      </c>
      <c r="Q48" s="167">
        <f t="shared" si="4"/>
        <v>143</v>
      </c>
      <c r="R48" s="167">
        <f t="shared" ref="R48:X48" si="12">SUM(R49,R54)</f>
        <v>1</v>
      </c>
      <c r="S48" s="167">
        <f t="shared" si="12"/>
        <v>10</v>
      </c>
      <c r="T48" s="167">
        <f t="shared" si="12"/>
        <v>24</v>
      </c>
      <c r="U48" s="167">
        <f t="shared" si="12"/>
        <v>3</v>
      </c>
      <c r="V48" s="167">
        <f t="shared" si="12"/>
        <v>14</v>
      </c>
      <c r="W48" s="167">
        <f t="shared" si="12"/>
        <v>59</v>
      </c>
      <c r="X48" s="167">
        <f t="shared" si="12"/>
        <v>32</v>
      </c>
      <c r="Y48" s="217"/>
      <c r="Z48" s="158">
        <f t="shared" si="2"/>
        <v>143</v>
      </c>
      <c r="AA48" s="158">
        <f t="shared" si="2"/>
        <v>143</v>
      </c>
      <c r="AB48" s="158">
        <f t="shared" si="2"/>
        <v>1</v>
      </c>
      <c r="AC48" s="158">
        <f t="shared" si="2"/>
        <v>10</v>
      </c>
      <c r="AD48" s="158">
        <f t="shared" si="2"/>
        <v>24</v>
      </c>
      <c r="AE48" s="158">
        <f t="shared" si="2"/>
        <v>3</v>
      </c>
      <c r="AF48" s="158">
        <f t="shared" si="2"/>
        <v>14</v>
      </c>
      <c r="AG48" s="158">
        <f t="shared" si="2"/>
        <v>59</v>
      </c>
      <c r="AH48" s="158">
        <f t="shared" si="2"/>
        <v>32</v>
      </c>
      <c r="AI48" s="219"/>
      <c r="AJ48" s="18"/>
    </row>
    <row r="49" spans="1:36" x14ac:dyDescent="0.25">
      <c r="A49" s="263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83</v>
      </c>
      <c r="P49" s="105">
        <f>SUM(P50:P53)</f>
        <v>83</v>
      </c>
      <c r="Q49" s="162">
        <f t="shared" si="4"/>
        <v>83</v>
      </c>
      <c r="R49" s="162">
        <f t="shared" ref="R49:X49" si="14">SUM(R50:R53)</f>
        <v>1</v>
      </c>
      <c r="S49" s="162">
        <f t="shared" si="14"/>
        <v>8</v>
      </c>
      <c r="T49" s="162">
        <f t="shared" si="14"/>
        <v>17</v>
      </c>
      <c r="U49" s="162">
        <f t="shared" si="14"/>
        <v>3</v>
      </c>
      <c r="V49" s="107">
        <f t="shared" si="14"/>
        <v>12</v>
      </c>
      <c r="W49" s="107">
        <f t="shared" si="14"/>
        <v>40</v>
      </c>
      <c r="X49" s="107">
        <f t="shared" si="14"/>
        <v>2</v>
      </c>
      <c r="Y49" s="217"/>
      <c r="Z49" s="163">
        <f t="shared" si="2"/>
        <v>83</v>
      </c>
      <c r="AA49" s="163">
        <f t="shared" si="2"/>
        <v>83</v>
      </c>
      <c r="AB49" s="163">
        <f t="shared" si="2"/>
        <v>1</v>
      </c>
      <c r="AC49" s="163">
        <f t="shared" si="2"/>
        <v>8</v>
      </c>
      <c r="AD49" s="163">
        <f t="shared" si="2"/>
        <v>17</v>
      </c>
      <c r="AE49" s="163">
        <f t="shared" si="2"/>
        <v>3</v>
      </c>
      <c r="AF49" s="163">
        <f t="shared" si="2"/>
        <v>12</v>
      </c>
      <c r="AG49" s="163">
        <f t="shared" si="2"/>
        <v>40</v>
      </c>
      <c r="AH49" s="163">
        <f t="shared" si="2"/>
        <v>2</v>
      </c>
      <c r="AI49" s="219"/>
      <c r="AJ49" s="18"/>
    </row>
    <row r="50" spans="1:36" x14ac:dyDescent="0.25">
      <c r="A50" s="263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1</v>
      </c>
      <c r="P50" s="88">
        <v>1</v>
      </c>
      <c r="Q50" s="162">
        <f t="shared" si="4"/>
        <v>1</v>
      </c>
      <c r="R50" s="165">
        <v>0</v>
      </c>
      <c r="S50" s="165">
        <v>0</v>
      </c>
      <c r="T50" s="165">
        <v>1</v>
      </c>
      <c r="U50" s="165">
        <v>0</v>
      </c>
      <c r="V50" s="165">
        <v>0</v>
      </c>
      <c r="W50" s="165">
        <v>0</v>
      </c>
      <c r="X50" s="88">
        <v>0</v>
      </c>
      <c r="Y50" s="215"/>
      <c r="Z50" s="163">
        <f t="shared" ref="Z50:AH74" si="15">SUM(E50,P50)</f>
        <v>1</v>
      </c>
      <c r="AA50" s="163">
        <f t="shared" si="15"/>
        <v>1</v>
      </c>
      <c r="AB50" s="163">
        <f t="shared" si="15"/>
        <v>0</v>
      </c>
      <c r="AC50" s="163">
        <f t="shared" si="15"/>
        <v>0</v>
      </c>
      <c r="AD50" s="163">
        <f t="shared" si="15"/>
        <v>1</v>
      </c>
      <c r="AE50" s="163">
        <f t="shared" si="15"/>
        <v>0</v>
      </c>
      <c r="AF50" s="163">
        <f t="shared" si="15"/>
        <v>0</v>
      </c>
      <c r="AG50" s="163">
        <f t="shared" si="15"/>
        <v>0</v>
      </c>
      <c r="AH50" s="188">
        <f t="shared" si="15"/>
        <v>0</v>
      </c>
      <c r="AI50" s="217"/>
      <c r="AJ50" s="18"/>
    </row>
    <row r="51" spans="1:36" x14ac:dyDescent="0.25">
      <c r="A51" s="263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1</v>
      </c>
      <c r="P51" s="88">
        <v>1</v>
      </c>
      <c r="Q51" s="207">
        <f t="shared" si="4"/>
        <v>1</v>
      </c>
      <c r="R51" s="165">
        <v>0</v>
      </c>
      <c r="S51" s="165">
        <v>0</v>
      </c>
      <c r="T51" s="165">
        <v>0</v>
      </c>
      <c r="U51" s="165">
        <v>0</v>
      </c>
      <c r="V51" s="165">
        <v>1</v>
      </c>
      <c r="W51" s="165">
        <v>0</v>
      </c>
      <c r="X51" s="88">
        <v>0</v>
      </c>
      <c r="Y51" s="215"/>
      <c r="Z51" s="163">
        <f t="shared" si="15"/>
        <v>1</v>
      </c>
      <c r="AA51" s="163">
        <f t="shared" si="15"/>
        <v>1</v>
      </c>
      <c r="AB51" s="163">
        <f t="shared" si="15"/>
        <v>0</v>
      </c>
      <c r="AC51" s="163">
        <f t="shared" si="15"/>
        <v>0</v>
      </c>
      <c r="AD51" s="163">
        <f t="shared" si="15"/>
        <v>0</v>
      </c>
      <c r="AE51" s="163">
        <f t="shared" si="15"/>
        <v>0</v>
      </c>
      <c r="AF51" s="163">
        <f t="shared" si="15"/>
        <v>1</v>
      </c>
      <c r="AG51" s="163">
        <f t="shared" si="15"/>
        <v>0</v>
      </c>
      <c r="AH51" s="188">
        <f t="shared" si="15"/>
        <v>0</v>
      </c>
      <c r="AI51" s="217"/>
      <c r="AJ51" s="18"/>
    </row>
    <row r="52" spans="1:36" x14ac:dyDescent="0.25">
      <c r="A52" s="263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81</v>
      </c>
      <c r="P52" s="88">
        <v>81</v>
      </c>
      <c r="Q52" s="207">
        <f t="shared" si="4"/>
        <v>81</v>
      </c>
      <c r="R52" s="165">
        <v>1</v>
      </c>
      <c r="S52" s="165">
        <v>8</v>
      </c>
      <c r="T52" s="165">
        <v>16</v>
      </c>
      <c r="U52" s="165">
        <v>3</v>
      </c>
      <c r="V52" s="165">
        <v>11</v>
      </c>
      <c r="W52" s="165">
        <v>40</v>
      </c>
      <c r="X52" s="88">
        <v>2</v>
      </c>
      <c r="Y52" s="215"/>
      <c r="Z52" s="163">
        <f t="shared" si="15"/>
        <v>81</v>
      </c>
      <c r="AA52" s="163">
        <f t="shared" si="15"/>
        <v>81</v>
      </c>
      <c r="AB52" s="163">
        <f t="shared" si="15"/>
        <v>1</v>
      </c>
      <c r="AC52" s="163">
        <f t="shared" si="15"/>
        <v>8</v>
      </c>
      <c r="AD52" s="163">
        <f t="shared" si="15"/>
        <v>16</v>
      </c>
      <c r="AE52" s="163">
        <f t="shared" si="15"/>
        <v>3</v>
      </c>
      <c r="AF52" s="163">
        <f t="shared" si="15"/>
        <v>11</v>
      </c>
      <c r="AG52" s="163">
        <f t="shared" si="15"/>
        <v>40</v>
      </c>
      <c r="AH52" s="188">
        <f t="shared" si="15"/>
        <v>2</v>
      </c>
      <c r="AI52" s="217"/>
      <c r="AJ52" s="18"/>
    </row>
    <row r="53" spans="1:36" x14ac:dyDescent="0.25">
      <c r="A53" s="263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0</v>
      </c>
      <c r="P53" s="88">
        <v>0</v>
      </c>
      <c r="Q53" s="207">
        <f t="shared" si="4"/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88">
        <v>0</v>
      </c>
      <c r="Y53" s="168"/>
      <c r="Z53" s="163">
        <f t="shared" si="15"/>
        <v>0</v>
      </c>
      <c r="AA53" s="163">
        <f t="shared" si="15"/>
        <v>0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0</v>
      </c>
      <c r="AH53" s="188">
        <f t="shared" si="15"/>
        <v>0</v>
      </c>
      <c r="AI53" s="218"/>
      <c r="AJ53" s="18"/>
    </row>
    <row r="54" spans="1:36" x14ac:dyDescent="0.25">
      <c r="A54" s="263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60</v>
      </c>
      <c r="P54" s="99">
        <f>SUM(P55:P59)</f>
        <v>60</v>
      </c>
      <c r="Q54" s="166">
        <f t="shared" si="4"/>
        <v>60</v>
      </c>
      <c r="R54" s="166">
        <f t="shared" ref="R54:X54" si="17">SUM(R55:R59)</f>
        <v>0</v>
      </c>
      <c r="S54" s="166">
        <f t="shared" si="17"/>
        <v>2</v>
      </c>
      <c r="T54" s="166">
        <f t="shared" si="17"/>
        <v>7</v>
      </c>
      <c r="U54" s="166">
        <f t="shared" si="17"/>
        <v>0</v>
      </c>
      <c r="V54" s="166">
        <f t="shared" si="17"/>
        <v>2</v>
      </c>
      <c r="W54" s="166">
        <f t="shared" si="17"/>
        <v>19</v>
      </c>
      <c r="X54" s="166">
        <f t="shared" si="17"/>
        <v>30</v>
      </c>
      <c r="Y54" s="219"/>
      <c r="Z54" s="163">
        <f t="shared" si="15"/>
        <v>60</v>
      </c>
      <c r="AA54" s="163">
        <f t="shared" si="15"/>
        <v>60</v>
      </c>
      <c r="AB54" s="163">
        <f t="shared" si="15"/>
        <v>0</v>
      </c>
      <c r="AC54" s="163">
        <f t="shared" si="15"/>
        <v>2</v>
      </c>
      <c r="AD54" s="163">
        <f t="shared" si="15"/>
        <v>7</v>
      </c>
      <c r="AE54" s="163">
        <f t="shared" si="15"/>
        <v>0</v>
      </c>
      <c r="AF54" s="163">
        <f t="shared" si="15"/>
        <v>2</v>
      </c>
      <c r="AG54" s="163">
        <f t="shared" si="15"/>
        <v>19</v>
      </c>
      <c r="AH54" s="163">
        <f t="shared" si="15"/>
        <v>30</v>
      </c>
      <c r="AI54" s="219"/>
      <c r="AJ54" s="18"/>
    </row>
    <row r="55" spans="1:36" x14ac:dyDescent="0.25">
      <c r="A55" s="263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63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63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59</v>
      </c>
      <c r="P57" s="88">
        <v>59</v>
      </c>
      <c r="Q57" s="207">
        <f t="shared" si="4"/>
        <v>59</v>
      </c>
      <c r="R57" s="165">
        <v>0</v>
      </c>
      <c r="S57" s="165">
        <v>2</v>
      </c>
      <c r="T57" s="165">
        <v>7</v>
      </c>
      <c r="U57" s="165">
        <v>0</v>
      </c>
      <c r="V57" s="165">
        <v>1</v>
      </c>
      <c r="W57" s="165">
        <v>19</v>
      </c>
      <c r="X57" s="88">
        <v>30</v>
      </c>
      <c r="Y57" s="219"/>
      <c r="Z57" s="163">
        <f t="shared" si="15"/>
        <v>59</v>
      </c>
      <c r="AA57" s="163">
        <f t="shared" si="15"/>
        <v>59</v>
      </c>
      <c r="AB57" s="163">
        <f t="shared" si="15"/>
        <v>0</v>
      </c>
      <c r="AC57" s="163">
        <f t="shared" si="15"/>
        <v>2</v>
      </c>
      <c r="AD57" s="163">
        <f t="shared" si="15"/>
        <v>7</v>
      </c>
      <c r="AE57" s="163">
        <f t="shared" si="15"/>
        <v>0</v>
      </c>
      <c r="AF57" s="163">
        <f t="shared" si="15"/>
        <v>1</v>
      </c>
      <c r="AG57" s="163">
        <f t="shared" si="15"/>
        <v>19</v>
      </c>
      <c r="AH57" s="163">
        <f t="shared" si="15"/>
        <v>30</v>
      </c>
      <c r="AI57" s="219"/>
      <c r="AJ57" s="18"/>
    </row>
    <row r="58" spans="1:36" x14ac:dyDescent="0.25">
      <c r="A58" s="263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1</v>
      </c>
      <c r="P58" s="88">
        <v>1</v>
      </c>
      <c r="Q58" s="207">
        <f t="shared" si="4"/>
        <v>1</v>
      </c>
      <c r="R58" s="165">
        <v>0</v>
      </c>
      <c r="S58" s="165">
        <v>0</v>
      </c>
      <c r="T58" s="165">
        <v>0</v>
      </c>
      <c r="U58" s="165">
        <v>0</v>
      </c>
      <c r="V58" s="165">
        <v>1</v>
      </c>
      <c r="W58" s="165">
        <v>0</v>
      </c>
      <c r="X58" s="88">
        <v>0</v>
      </c>
      <c r="Y58" s="215"/>
      <c r="Z58" s="163">
        <f t="shared" si="15"/>
        <v>1</v>
      </c>
      <c r="AA58" s="163">
        <f t="shared" si="15"/>
        <v>1</v>
      </c>
      <c r="AB58" s="163">
        <f t="shared" si="15"/>
        <v>0</v>
      </c>
      <c r="AC58" s="163">
        <f t="shared" si="15"/>
        <v>0</v>
      </c>
      <c r="AD58" s="163">
        <f t="shared" si="15"/>
        <v>0</v>
      </c>
      <c r="AE58" s="163">
        <f t="shared" si="15"/>
        <v>0</v>
      </c>
      <c r="AF58" s="163">
        <f t="shared" si="15"/>
        <v>1</v>
      </c>
      <c r="AG58" s="163">
        <f t="shared" si="15"/>
        <v>0</v>
      </c>
      <c r="AH58" s="188">
        <f t="shared" si="15"/>
        <v>0</v>
      </c>
      <c r="AI58" s="217"/>
      <c r="AJ58" s="18"/>
    </row>
    <row r="59" spans="1:36" x14ac:dyDescent="0.25">
      <c r="A59" s="263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63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2</v>
      </c>
      <c r="P60" s="180">
        <f>SUM(P61:P64)</f>
        <v>2</v>
      </c>
      <c r="Q60" s="170">
        <f>SUM(R60:T60)</f>
        <v>2</v>
      </c>
      <c r="R60" s="170">
        <f>SUM(R61:R64)</f>
        <v>0</v>
      </c>
      <c r="S60" s="170">
        <f>SUM(S61:S64)</f>
        <v>0</v>
      </c>
      <c r="T60" s="170">
        <f>SUM(T61:T64)</f>
        <v>2</v>
      </c>
      <c r="U60" s="43"/>
      <c r="V60" s="43"/>
      <c r="W60" s="43"/>
      <c r="X60" s="43"/>
      <c r="Y60" s="219"/>
      <c r="Z60" s="158">
        <f t="shared" si="15"/>
        <v>2</v>
      </c>
      <c r="AA60" s="158">
        <f t="shared" si="15"/>
        <v>2</v>
      </c>
      <c r="AB60" s="158">
        <f t="shared" si="15"/>
        <v>0</v>
      </c>
      <c r="AC60" s="158">
        <f t="shared" si="15"/>
        <v>0</v>
      </c>
      <c r="AD60" s="158">
        <f t="shared" si="15"/>
        <v>2</v>
      </c>
      <c r="AE60" s="43"/>
      <c r="AF60" s="43"/>
      <c r="AG60" s="43"/>
      <c r="AH60" s="43"/>
      <c r="AI60" s="219"/>
      <c r="AJ60" s="18"/>
    </row>
    <row r="61" spans="1:36" x14ac:dyDescent="0.25">
      <c r="A61" s="263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1</v>
      </c>
      <c r="P61" s="88">
        <v>1</v>
      </c>
      <c r="Q61" s="207">
        <f>SUM(R61:T61)</f>
        <v>1</v>
      </c>
      <c r="R61" s="165">
        <v>0</v>
      </c>
      <c r="S61" s="165">
        <v>0</v>
      </c>
      <c r="T61" s="165">
        <v>1</v>
      </c>
      <c r="U61" s="44"/>
      <c r="V61" s="45"/>
      <c r="W61" s="45"/>
      <c r="X61" s="45"/>
      <c r="Y61" s="171"/>
      <c r="Z61" s="163">
        <f t="shared" si="15"/>
        <v>1</v>
      </c>
      <c r="AA61" s="163">
        <f t="shared" si="15"/>
        <v>1</v>
      </c>
      <c r="AB61" s="163">
        <f t="shared" si="15"/>
        <v>0</v>
      </c>
      <c r="AC61" s="163">
        <f t="shared" si="15"/>
        <v>0</v>
      </c>
      <c r="AD61" s="163">
        <f t="shared" si="15"/>
        <v>1</v>
      </c>
      <c r="AE61" s="44"/>
      <c r="AF61" s="45"/>
      <c r="AG61" s="45"/>
      <c r="AH61" s="45"/>
      <c r="AI61" s="219"/>
      <c r="AJ61" s="18"/>
    </row>
    <row r="62" spans="1:36" x14ac:dyDescent="0.25">
      <c r="A62" s="263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63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1</v>
      </c>
      <c r="P63" s="88">
        <v>1</v>
      </c>
      <c r="Q63" s="207">
        <f>SUM(R63:T63)</f>
        <v>1</v>
      </c>
      <c r="R63" s="165">
        <v>0</v>
      </c>
      <c r="S63" s="165">
        <v>0</v>
      </c>
      <c r="T63" s="165">
        <v>1</v>
      </c>
      <c r="U63" s="44"/>
      <c r="V63" s="45"/>
      <c r="W63" s="45"/>
      <c r="X63" s="45"/>
      <c r="Y63" s="171"/>
      <c r="Z63" s="163">
        <f t="shared" si="15"/>
        <v>1</v>
      </c>
      <c r="AA63" s="163">
        <f t="shared" si="15"/>
        <v>1</v>
      </c>
      <c r="AB63" s="163">
        <f t="shared" si="15"/>
        <v>0</v>
      </c>
      <c r="AC63" s="163">
        <f t="shared" si="15"/>
        <v>0</v>
      </c>
      <c r="AD63" s="163">
        <f t="shared" si="15"/>
        <v>1</v>
      </c>
      <c r="AE63" s="44"/>
      <c r="AF63" s="45"/>
      <c r="AG63" s="45"/>
      <c r="AH63" s="45"/>
      <c r="AI63" s="219"/>
      <c r="AJ63" s="18"/>
    </row>
    <row r="64" spans="1:36" x14ac:dyDescent="0.25">
      <c r="A64" s="263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63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0</v>
      </c>
      <c r="P65" s="88">
        <v>0</v>
      </c>
      <c r="Q65" s="207">
        <f>X65</f>
        <v>0</v>
      </c>
      <c r="R65" s="48"/>
      <c r="S65" s="48"/>
      <c r="T65" s="48"/>
      <c r="U65" s="48"/>
      <c r="V65" s="48"/>
      <c r="W65" s="48"/>
      <c r="X65" s="165">
        <v>0</v>
      </c>
      <c r="Y65" s="171"/>
      <c r="Z65" s="163">
        <f t="shared" si="15"/>
        <v>0</v>
      </c>
      <c r="AA65" s="163">
        <f t="shared" si="15"/>
        <v>0</v>
      </c>
      <c r="AB65" s="48"/>
      <c r="AC65" s="48"/>
      <c r="AD65" s="48"/>
      <c r="AE65" s="48"/>
      <c r="AF65" s="48"/>
      <c r="AG65" s="48"/>
      <c r="AH65" s="163">
        <f t="shared" ref="AH65:AH76" si="18">SUM(M65,X65)</f>
        <v>0</v>
      </c>
      <c r="AI65" s="219"/>
      <c r="AJ65" s="18"/>
    </row>
    <row r="66" spans="1:36" ht="25.5" customHeight="1" x14ac:dyDescent="0.25">
      <c r="A66" s="263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28">
        <v>0</v>
      </c>
      <c r="F66" s="229">
        <f t="shared" ref="F66:F76" si="19">SUM(G66:M66)</f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28">
        <v>0</v>
      </c>
      <c r="Q66" s="229">
        <f t="shared" ref="Q66:Q76" si="20">SUM(R66:X66)</f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63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32</v>
      </c>
      <c r="P67" s="101">
        <f>SUM(P68,P74,P75,P76)</f>
        <v>32</v>
      </c>
      <c r="Q67" s="174">
        <f t="shared" si="20"/>
        <v>32</v>
      </c>
      <c r="R67" s="174">
        <f t="shared" ref="R67:X67" si="22">SUM(R68,R74,R75,R76)</f>
        <v>6</v>
      </c>
      <c r="S67" s="174">
        <f t="shared" si="22"/>
        <v>0</v>
      </c>
      <c r="T67" s="174">
        <f t="shared" si="22"/>
        <v>4</v>
      </c>
      <c r="U67" s="174">
        <f t="shared" si="22"/>
        <v>9</v>
      </c>
      <c r="V67" s="174">
        <f t="shared" si="22"/>
        <v>0</v>
      </c>
      <c r="W67" s="174">
        <f t="shared" si="22"/>
        <v>5</v>
      </c>
      <c r="X67" s="174">
        <f t="shared" si="22"/>
        <v>8</v>
      </c>
      <c r="Y67" s="219"/>
      <c r="Z67" s="153">
        <f t="shared" si="15"/>
        <v>32</v>
      </c>
      <c r="AA67" s="153">
        <f t="shared" si="15"/>
        <v>32</v>
      </c>
      <c r="AB67" s="153">
        <f t="shared" si="15"/>
        <v>6</v>
      </c>
      <c r="AC67" s="153">
        <f t="shared" si="15"/>
        <v>0</v>
      </c>
      <c r="AD67" s="153">
        <f t="shared" si="15"/>
        <v>4</v>
      </c>
      <c r="AE67" s="153">
        <f t="shared" si="15"/>
        <v>9</v>
      </c>
      <c r="AF67" s="153">
        <f t="shared" si="15"/>
        <v>0</v>
      </c>
      <c r="AG67" s="153">
        <f t="shared" si="15"/>
        <v>5</v>
      </c>
      <c r="AH67" s="153">
        <f t="shared" si="18"/>
        <v>8</v>
      </c>
      <c r="AI67" s="219"/>
      <c r="AJ67" s="18"/>
    </row>
    <row r="68" spans="1:36" x14ac:dyDescent="0.25">
      <c r="A68" s="263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0</v>
      </c>
      <c r="P68" s="208">
        <f>SUM(P69:P73)</f>
        <v>0</v>
      </c>
      <c r="Q68" s="162">
        <f t="shared" si="20"/>
        <v>0</v>
      </c>
      <c r="R68" s="207">
        <f t="shared" ref="R68:X68" si="24">SUM(R69:R73)</f>
        <v>0</v>
      </c>
      <c r="S68" s="207">
        <f t="shared" si="24"/>
        <v>0</v>
      </c>
      <c r="T68" s="207">
        <f t="shared" si="24"/>
        <v>0</v>
      </c>
      <c r="U68" s="207">
        <f t="shared" si="24"/>
        <v>0</v>
      </c>
      <c r="V68" s="207">
        <f t="shared" si="24"/>
        <v>0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0</v>
      </c>
      <c r="AA68" s="163">
        <f t="shared" si="15"/>
        <v>0</v>
      </c>
      <c r="AB68" s="163">
        <f t="shared" si="15"/>
        <v>0</v>
      </c>
      <c r="AC68" s="163">
        <f t="shared" si="15"/>
        <v>0</v>
      </c>
      <c r="AD68" s="163">
        <f t="shared" si="15"/>
        <v>0</v>
      </c>
      <c r="AE68" s="163">
        <f t="shared" si="15"/>
        <v>0</v>
      </c>
      <c r="AF68" s="163">
        <f t="shared" si="15"/>
        <v>0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63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0</v>
      </c>
      <c r="P69" s="88">
        <v>0</v>
      </c>
      <c r="Q69" s="162">
        <f t="shared" si="20"/>
        <v>0</v>
      </c>
      <c r="R69" s="165">
        <v>0</v>
      </c>
      <c r="S69" s="165">
        <v>0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215"/>
      <c r="Z69" s="163">
        <f t="shared" si="15"/>
        <v>0</v>
      </c>
      <c r="AA69" s="163">
        <f t="shared" si="15"/>
        <v>0</v>
      </c>
      <c r="AB69" s="163">
        <f t="shared" si="15"/>
        <v>0</v>
      </c>
      <c r="AC69" s="163">
        <f t="shared" si="15"/>
        <v>0</v>
      </c>
      <c r="AD69" s="163">
        <f t="shared" si="15"/>
        <v>0</v>
      </c>
      <c r="AE69" s="163">
        <f t="shared" si="15"/>
        <v>0</v>
      </c>
      <c r="AF69" s="163">
        <f t="shared" si="15"/>
        <v>0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63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63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0</v>
      </c>
      <c r="P71" s="88">
        <v>0</v>
      </c>
      <c r="Q71" s="162">
        <f t="shared" si="20"/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215"/>
      <c r="Z71" s="163">
        <f t="shared" si="15"/>
        <v>0</v>
      </c>
      <c r="AA71" s="163">
        <f t="shared" si="15"/>
        <v>0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0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63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0</v>
      </c>
      <c r="P72" s="88">
        <v>0</v>
      </c>
      <c r="Q72" s="162">
        <f t="shared" si="20"/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215"/>
      <c r="Z72" s="163">
        <f t="shared" si="15"/>
        <v>0</v>
      </c>
      <c r="AA72" s="163">
        <f t="shared" si="15"/>
        <v>0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0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63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63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63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63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28">
        <v>0</v>
      </c>
      <c r="F76" s="231">
        <f t="shared" si="19"/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15"/>
      <c r="O76" s="202">
        <f>SUM(Armeria!F73,Colima!F73,Comala!F73,Coquimatlan!F73,Cuauhtemoc!F73,Ixtlahuacan!F73,Manzanillo!F73,Minatitlan!F73,Tecoman!F73,VilladeAlvarez!F73)</f>
        <v>32</v>
      </c>
      <c r="P76" s="228">
        <v>32</v>
      </c>
      <c r="Q76" s="231">
        <f t="shared" si="20"/>
        <v>32</v>
      </c>
      <c r="R76" s="230">
        <v>6</v>
      </c>
      <c r="S76" s="230">
        <v>0</v>
      </c>
      <c r="T76" s="230">
        <v>4</v>
      </c>
      <c r="U76" s="230">
        <v>9</v>
      </c>
      <c r="V76" s="230">
        <v>0</v>
      </c>
      <c r="W76" s="230">
        <v>5</v>
      </c>
      <c r="X76" s="230">
        <v>8</v>
      </c>
      <c r="Y76" s="215"/>
      <c r="Z76" s="163">
        <f t="shared" si="25"/>
        <v>32</v>
      </c>
      <c r="AA76" s="163">
        <f t="shared" si="25"/>
        <v>32</v>
      </c>
      <c r="AB76" s="163">
        <f t="shared" si="25"/>
        <v>6</v>
      </c>
      <c r="AC76" s="163">
        <f t="shared" si="25"/>
        <v>0</v>
      </c>
      <c r="AD76" s="163">
        <f t="shared" si="25"/>
        <v>4</v>
      </c>
      <c r="AE76" s="163">
        <f t="shared" si="25"/>
        <v>9</v>
      </c>
      <c r="AF76" s="163">
        <f t="shared" si="25"/>
        <v>0</v>
      </c>
      <c r="AG76" s="163">
        <f t="shared" si="25"/>
        <v>5</v>
      </c>
      <c r="AH76" s="188">
        <f t="shared" si="18"/>
        <v>8</v>
      </c>
      <c r="AI76" s="217"/>
      <c r="AJ76" s="18"/>
    </row>
    <row r="77" spans="1:36" ht="25.5" customHeight="1" x14ac:dyDescent="0.25">
      <c r="A77" s="263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70</v>
      </c>
      <c r="P77" s="102">
        <f>SUM(P78:P84)</f>
        <v>70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70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63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2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44</v>
      </c>
      <c r="P78" s="232">
        <v>44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44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63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2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2</v>
      </c>
      <c r="P79" s="232">
        <v>2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2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63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2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6</v>
      </c>
      <c r="P80" s="232">
        <v>6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6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63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2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12</v>
      </c>
      <c r="P81" s="232">
        <v>12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12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63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2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2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63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2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2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63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3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6</v>
      </c>
      <c r="P84" s="233">
        <v>6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6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84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4">
        <f>SUM(E87,E90,E100,E103,E106,E109,E112,E115,E118,E121,E124,E127,E130,E140,E143,E144,E145,E146,E147,E148)</f>
        <v>0</v>
      </c>
      <c r="F85" s="235">
        <f t="shared" ref="F85:M85" si="26">+F145</f>
        <v>0</v>
      </c>
      <c r="G85" s="235">
        <f t="shared" si="26"/>
        <v>0</v>
      </c>
      <c r="H85" s="235">
        <f t="shared" si="26"/>
        <v>0</v>
      </c>
      <c r="I85" s="235">
        <f t="shared" si="26"/>
        <v>0</v>
      </c>
      <c r="J85" s="235">
        <f t="shared" si="26"/>
        <v>0</v>
      </c>
      <c r="K85" s="235">
        <f t="shared" si="26"/>
        <v>0</v>
      </c>
      <c r="L85" s="235">
        <f t="shared" si="26"/>
        <v>0</v>
      </c>
      <c r="M85" s="235">
        <f t="shared" si="26"/>
        <v>0</v>
      </c>
      <c r="N85" s="236">
        <f>SUM(N90,N103,N134)</f>
        <v>0</v>
      </c>
      <c r="O85" s="203">
        <f>SUM(Armeria!F82,Colima!F82,Comala!F82,Coquimatlan!F82,Cuauhtemoc!F82,Ixtlahuacan!F82,Manzanillo!F82,Minatitlan!F82,Tecoman!F82,VilladeAlvarez!F82)</f>
        <v>974</v>
      </c>
      <c r="P85" s="234">
        <f>SUM(P87,P90,P100,P103,P106,P109,P112,P115,P118,P121,P124,P127,P130,P140,P143,P144,P145,P146,P147,P148)</f>
        <v>974</v>
      </c>
      <c r="Q85" s="235">
        <f t="shared" ref="Q85:X85" si="27">+Q145</f>
        <v>16</v>
      </c>
      <c r="R85" s="235">
        <f t="shared" si="27"/>
        <v>0</v>
      </c>
      <c r="S85" s="235">
        <f t="shared" si="27"/>
        <v>0</v>
      </c>
      <c r="T85" s="235">
        <f t="shared" si="27"/>
        <v>8</v>
      </c>
      <c r="U85" s="235">
        <f t="shared" si="27"/>
        <v>0</v>
      </c>
      <c r="V85" s="235">
        <f t="shared" si="27"/>
        <v>0</v>
      </c>
      <c r="W85" s="235">
        <f t="shared" si="27"/>
        <v>2</v>
      </c>
      <c r="X85" s="235">
        <f t="shared" si="27"/>
        <v>6</v>
      </c>
      <c r="Y85" s="236">
        <f>SUM(Y90,Y103,Y134)</f>
        <v>85</v>
      </c>
      <c r="Z85" s="244">
        <f t="shared" si="25"/>
        <v>974</v>
      </c>
      <c r="AA85" s="244">
        <f t="shared" si="25"/>
        <v>16</v>
      </c>
      <c r="AB85" s="244">
        <f t="shared" si="25"/>
        <v>0</v>
      </c>
      <c r="AC85" s="244">
        <f t="shared" si="25"/>
        <v>0</v>
      </c>
      <c r="AD85" s="244">
        <f t="shared" si="25"/>
        <v>8</v>
      </c>
      <c r="AE85" s="244">
        <f t="shared" si="25"/>
        <v>0</v>
      </c>
      <c r="AF85" s="244">
        <f t="shared" si="25"/>
        <v>0</v>
      </c>
      <c r="AG85" s="244">
        <f t="shared" si="25"/>
        <v>2</v>
      </c>
      <c r="AH85" s="244">
        <f t="shared" si="25"/>
        <v>6</v>
      </c>
      <c r="AI85" s="236">
        <f t="shared" si="25"/>
        <v>85</v>
      </c>
      <c r="AJ85" s="18"/>
    </row>
    <row r="86" spans="1:36" x14ac:dyDescent="0.25">
      <c r="A86" s="285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37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466</v>
      </c>
      <c r="P86" s="237">
        <f>SUM(P87,P90,P100,P103,P106,P109,P112,P115,P118,P121,P124,P127,P130,P140)</f>
        <v>466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85</v>
      </c>
      <c r="Z86" s="182">
        <f t="shared" si="25"/>
        <v>466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85</v>
      </c>
      <c r="AJ86" s="18"/>
    </row>
    <row r="87" spans="1:36" x14ac:dyDescent="0.25">
      <c r="A87" s="285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38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86</v>
      </c>
      <c r="P87" s="238">
        <f>SUM(P88:P89)</f>
        <v>86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86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85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3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0</v>
      </c>
      <c r="P88" s="233">
        <v>0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0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85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3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86</v>
      </c>
      <c r="P89" s="233">
        <v>86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86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85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39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85</v>
      </c>
      <c r="P90" s="239">
        <f>SUM(P91,P94,P97)</f>
        <v>85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85</v>
      </c>
      <c r="Z90" s="182">
        <f t="shared" si="25"/>
        <v>85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85</v>
      </c>
      <c r="AJ90" s="18"/>
    </row>
    <row r="91" spans="1:36" x14ac:dyDescent="0.25">
      <c r="A91" s="285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0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47</v>
      </c>
      <c r="P91" s="240">
        <f>SUM(P92,P93)</f>
        <v>47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47</v>
      </c>
      <c r="Z91" s="183">
        <f t="shared" ref="Z91:AH145" si="29">SUM(E91,P91)</f>
        <v>47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47</v>
      </c>
      <c r="AJ91" s="18"/>
    </row>
    <row r="92" spans="1:36" x14ac:dyDescent="0.25">
      <c r="A92" s="285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3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3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85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3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47</v>
      </c>
      <c r="P93" s="233">
        <v>47</v>
      </c>
      <c r="Q93" s="53"/>
      <c r="R93" s="214"/>
      <c r="S93" s="214"/>
      <c r="T93" s="214"/>
      <c r="U93" s="214"/>
      <c r="V93" s="214"/>
      <c r="W93" s="214"/>
      <c r="X93" s="214"/>
      <c r="Y93" s="178">
        <v>47</v>
      </c>
      <c r="Z93" s="183">
        <f t="shared" si="29"/>
        <v>47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47</v>
      </c>
      <c r="AJ93" s="18"/>
    </row>
    <row r="94" spans="1:36" x14ac:dyDescent="0.25">
      <c r="A94" s="285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0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38</v>
      </c>
      <c r="P94" s="240">
        <f>SUM(P95,P96)</f>
        <v>38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38</v>
      </c>
      <c r="Z94" s="183">
        <f t="shared" si="29"/>
        <v>38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38</v>
      </c>
      <c r="AJ94" s="18"/>
    </row>
    <row r="95" spans="1:36" x14ac:dyDescent="0.25">
      <c r="A95" s="285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3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3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85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3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38</v>
      </c>
      <c r="P96" s="233">
        <v>38</v>
      </c>
      <c r="Q96" s="53"/>
      <c r="R96" s="214"/>
      <c r="S96" s="214"/>
      <c r="T96" s="214"/>
      <c r="U96" s="214"/>
      <c r="V96" s="214"/>
      <c r="W96" s="214"/>
      <c r="X96" s="214"/>
      <c r="Y96" s="178">
        <v>38</v>
      </c>
      <c r="Z96" s="183">
        <f t="shared" si="29"/>
        <v>38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38</v>
      </c>
      <c r="AJ96" s="18"/>
    </row>
    <row r="97" spans="1:36" ht="25.5" customHeight="1" x14ac:dyDescent="0.25">
      <c r="A97" s="285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0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0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85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3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3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85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3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3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85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39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39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85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28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28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85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28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28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85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39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0</v>
      </c>
      <c r="P103" s="239">
        <f>SUM(P104:P105)</f>
        <v>0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0</v>
      </c>
      <c r="Z103" s="182">
        <f t="shared" si="29"/>
        <v>0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0</v>
      </c>
      <c r="AJ103" s="18"/>
    </row>
    <row r="104" spans="1:36" x14ac:dyDescent="0.25">
      <c r="A104" s="285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28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28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85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28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0</v>
      </c>
      <c r="P105" s="228">
        <v>0</v>
      </c>
      <c r="Q105" s="53"/>
      <c r="R105" s="214"/>
      <c r="S105" s="214"/>
      <c r="T105" s="214"/>
      <c r="U105" s="214"/>
      <c r="V105" s="214"/>
      <c r="W105" s="214"/>
      <c r="X105" s="214"/>
      <c r="Y105" s="178">
        <v>0</v>
      </c>
      <c r="Z105" s="183">
        <f t="shared" si="29"/>
        <v>0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0</v>
      </c>
      <c r="AJ105" s="18"/>
    </row>
    <row r="106" spans="1:36" ht="25.5" customHeight="1" x14ac:dyDescent="0.25">
      <c r="A106" s="285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39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14</v>
      </c>
      <c r="P106" s="239">
        <f>SUM(P107:P108)</f>
        <v>14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14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85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28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0</v>
      </c>
      <c r="P107" s="228">
        <v>0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0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85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28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14</v>
      </c>
      <c r="P108" s="228">
        <v>14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14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85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39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0</v>
      </c>
      <c r="P109" s="239">
        <f>SUM(P110:P111)</f>
        <v>0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0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85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28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0</v>
      </c>
      <c r="P110" s="228">
        <v>0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0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85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28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0</v>
      </c>
      <c r="P111" s="228">
        <v>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85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39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39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85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28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28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85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28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28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85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39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39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85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28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28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85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28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28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85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39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39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85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28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28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85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28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28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85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39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0</v>
      </c>
      <c r="P121" s="239">
        <f>SUM(P122:P123)</f>
        <v>0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0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85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28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28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85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28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0</v>
      </c>
      <c r="P123" s="228">
        <v>0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0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85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39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74</v>
      </c>
      <c r="P124" s="239">
        <f>SUM(P125:P126)</f>
        <v>74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74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85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28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2</v>
      </c>
      <c r="P125" s="228">
        <v>2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2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85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28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72</v>
      </c>
      <c r="P126" s="228">
        <v>72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72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85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39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2</v>
      </c>
      <c r="P127" s="239">
        <f>SUM(P128:P129)</f>
        <v>2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2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85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28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28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85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28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2</v>
      </c>
      <c r="P129" s="228">
        <v>2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2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85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39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1"/>
      <c r="O130" s="204">
        <f>SUM(Armeria!F127,Colima!F127,Comala!F127,Coquimatlan!F127,Cuauhtemoc!F127,Ixtlahuacan!F127,Manzanillo!F127,Minatitlan!F127,Tecoman!F127,VilladeAlvarez!F127)</f>
        <v>0</v>
      </c>
      <c r="P130" s="239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1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1"/>
      <c r="AJ130" s="18"/>
    </row>
    <row r="131" spans="1:36" ht="25.5" customHeight="1" x14ac:dyDescent="0.25">
      <c r="A131" s="285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39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39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85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28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28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85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28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28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85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39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39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85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28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28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85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28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28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85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39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39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85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28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28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85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28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28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85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39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205</v>
      </c>
      <c r="P140" s="239">
        <f>SUM(P141:P142)</f>
        <v>205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205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85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28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2</v>
      </c>
      <c r="P141" s="228">
        <v>2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2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85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28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203</v>
      </c>
      <c r="P142" s="228">
        <v>203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203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85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28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167</v>
      </c>
      <c r="P143" s="228">
        <v>167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167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85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28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40</v>
      </c>
      <c r="P144" s="228">
        <v>40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40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85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28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16</v>
      </c>
      <c r="P145" s="228">
        <v>16</v>
      </c>
      <c r="Q145" s="105">
        <f>SUM(R145:X145)</f>
        <v>16</v>
      </c>
      <c r="R145" s="165">
        <v>0</v>
      </c>
      <c r="S145" s="165">
        <v>0</v>
      </c>
      <c r="T145" s="165">
        <v>8</v>
      </c>
      <c r="U145" s="165">
        <v>0</v>
      </c>
      <c r="V145" s="165">
        <v>0</v>
      </c>
      <c r="W145" s="165">
        <v>2</v>
      </c>
      <c r="X145" s="165">
        <v>6</v>
      </c>
      <c r="Y145" s="215"/>
      <c r="Z145" s="183">
        <f t="shared" si="29"/>
        <v>16</v>
      </c>
      <c r="AA145" s="163">
        <f t="shared" si="29"/>
        <v>16</v>
      </c>
      <c r="AB145" s="163">
        <f t="shared" si="29"/>
        <v>0</v>
      </c>
      <c r="AC145" s="163">
        <f t="shared" si="29"/>
        <v>0</v>
      </c>
      <c r="AD145" s="163">
        <f t="shared" si="29"/>
        <v>8</v>
      </c>
      <c r="AE145" s="163">
        <f t="shared" si="29"/>
        <v>0</v>
      </c>
      <c r="AF145" s="163">
        <f t="shared" si="29"/>
        <v>0</v>
      </c>
      <c r="AG145" s="163">
        <f t="shared" si="29"/>
        <v>2</v>
      </c>
      <c r="AH145" s="188">
        <f t="shared" si="29"/>
        <v>6</v>
      </c>
      <c r="AI145" s="217"/>
      <c r="AJ145" s="18"/>
    </row>
    <row r="146" spans="1:36" x14ac:dyDescent="0.25">
      <c r="A146" s="285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28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250</v>
      </c>
      <c r="P146" s="228">
        <v>250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250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85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28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24</v>
      </c>
      <c r="P147" s="228">
        <v>24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24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86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28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11</v>
      </c>
      <c r="P148" s="228">
        <v>11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11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63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2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396</v>
      </c>
      <c r="P149" s="242">
        <f>SUM(P150:P153)</f>
        <v>396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396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63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28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330</v>
      </c>
      <c r="P150" s="228">
        <v>330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330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63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28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28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63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28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66</v>
      </c>
      <c r="P152" s="228">
        <v>66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66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63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28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28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63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2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11</v>
      </c>
      <c r="P154" s="242">
        <f>SUM(P155:P157)</f>
        <v>11</v>
      </c>
      <c r="Q154" s="174">
        <f>SUM(R154:X154)</f>
        <v>11</v>
      </c>
      <c r="R154" s="108">
        <f t="shared" ref="R154:X154" si="32">SUM(R155:R157)</f>
        <v>4</v>
      </c>
      <c r="S154" s="108">
        <f t="shared" si="32"/>
        <v>3</v>
      </c>
      <c r="T154" s="108">
        <f t="shared" si="32"/>
        <v>1</v>
      </c>
      <c r="U154" s="108">
        <f t="shared" si="32"/>
        <v>0</v>
      </c>
      <c r="V154" s="108">
        <f t="shared" si="32"/>
        <v>1</v>
      </c>
      <c r="W154" s="108">
        <f t="shared" si="32"/>
        <v>0</v>
      </c>
      <c r="X154" s="108">
        <f t="shared" si="32"/>
        <v>2</v>
      </c>
      <c r="Y154" s="219"/>
      <c r="Z154" s="153">
        <f t="shared" si="30"/>
        <v>11</v>
      </c>
      <c r="AA154" s="153">
        <f t="shared" si="30"/>
        <v>11</v>
      </c>
      <c r="AB154" s="153">
        <f t="shared" si="30"/>
        <v>4</v>
      </c>
      <c r="AC154" s="153">
        <f t="shared" si="30"/>
        <v>3</v>
      </c>
      <c r="AD154" s="153">
        <f t="shared" si="30"/>
        <v>1</v>
      </c>
      <c r="AE154" s="153">
        <f t="shared" si="30"/>
        <v>0</v>
      </c>
      <c r="AF154" s="153">
        <f t="shared" si="30"/>
        <v>1</v>
      </c>
      <c r="AG154" s="153">
        <f t="shared" si="30"/>
        <v>0</v>
      </c>
      <c r="AH154" s="104">
        <f t="shared" si="30"/>
        <v>2</v>
      </c>
      <c r="AI154" s="217"/>
      <c r="AJ154" s="18"/>
    </row>
    <row r="155" spans="1:36" x14ac:dyDescent="0.25">
      <c r="A155" s="263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28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2</v>
      </c>
      <c r="P155" s="228">
        <v>2</v>
      </c>
      <c r="Q155" s="162">
        <f>SUM(R155:X155)</f>
        <v>2</v>
      </c>
      <c r="R155" s="165">
        <v>2</v>
      </c>
      <c r="S155" s="165">
        <v>0</v>
      </c>
      <c r="T155" s="165">
        <v>0</v>
      </c>
      <c r="U155" s="165">
        <v>0</v>
      </c>
      <c r="V155" s="165">
        <v>0</v>
      </c>
      <c r="W155" s="165">
        <v>0</v>
      </c>
      <c r="X155" s="165">
        <v>0</v>
      </c>
      <c r="Y155" s="215"/>
      <c r="Z155" s="163">
        <f t="shared" si="30"/>
        <v>2</v>
      </c>
      <c r="AA155" s="163">
        <f t="shared" si="30"/>
        <v>2</v>
      </c>
      <c r="AB155" s="163">
        <f t="shared" si="30"/>
        <v>2</v>
      </c>
      <c r="AC155" s="163">
        <f t="shared" si="30"/>
        <v>0</v>
      </c>
      <c r="AD155" s="163">
        <f t="shared" si="30"/>
        <v>0</v>
      </c>
      <c r="AE155" s="163">
        <f t="shared" si="30"/>
        <v>0</v>
      </c>
      <c r="AF155" s="163">
        <f t="shared" si="30"/>
        <v>0</v>
      </c>
      <c r="AG155" s="163">
        <f t="shared" si="30"/>
        <v>0</v>
      </c>
      <c r="AH155" s="188">
        <f t="shared" si="30"/>
        <v>0</v>
      </c>
      <c r="AI155" s="217"/>
      <c r="AJ155" s="18"/>
    </row>
    <row r="156" spans="1:36" x14ac:dyDescent="0.25">
      <c r="A156" s="263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28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0</v>
      </c>
      <c r="P156" s="228">
        <v>0</v>
      </c>
      <c r="Q156" s="162">
        <f>SUM(R156:X156)</f>
        <v>0</v>
      </c>
      <c r="R156" s="165">
        <v>0</v>
      </c>
      <c r="S156" s="165">
        <v>0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215"/>
      <c r="Z156" s="163">
        <f t="shared" si="30"/>
        <v>0</v>
      </c>
      <c r="AA156" s="163">
        <f t="shared" si="30"/>
        <v>0</v>
      </c>
      <c r="AB156" s="163">
        <f t="shared" si="30"/>
        <v>0</v>
      </c>
      <c r="AC156" s="163">
        <f t="shared" si="30"/>
        <v>0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0</v>
      </c>
      <c r="AI156" s="217"/>
      <c r="AJ156" s="18"/>
    </row>
    <row r="157" spans="1:36" x14ac:dyDescent="0.25">
      <c r="A157" s="263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28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9</v>
      </c>
      <c r="P157" s="228">
        <v>9</v>
      </c>
      <c r="Q157" s="162">
        <f>SUM(R157:X157)</f>
        <v>9</v>
      </c>
      <c r="R157" s="165">
        <v>2</v>
      </c>
      <c r="S157" s="165">
        <v>3</v>
      </c>
      <c r="T157" s="165">
        <v>1</v>
      </c>
      <c r="U157" s="165">
        <v>0</v>
      </c>
      <c r="V157" s="165">
        <v>1</v>
      </c>
      <c r="W157" s="165">
        <v>0</v>
      </c>
      <c r="X157" s="165">
        <v>2</v>
      </c>
      <c r="Y157" s="215"/>
      <c r="Z157" s="163">
        <f t="shared" si="30"/>
        <v>9</v>
      </c>
      <c r="AA157" s="162">
        <f t="shared" si="30"/>
        <v>9</v>
      </c>
      <c r="AB157" s="162">
        <f t="shared" si="30"/>
        <v>2</v>
      </c>
      <c r="AC157" s="162">
        <f t="shared" si="30"/>
        <v>3</v>
      </c>
      <c r="AD157" s="162">
        <f t="shared" si="30"/>
        <v>1</v>
      </c>
      <c r="AE157" s="162">
        <f t="shared" si="30"/>
        <v>0</v>
      </c>
      <c r="AF157" s="162">
        <f t="shared" si="30"/>
        <v>1</v>
      </c>
      <c r="AG157" s="162">
        <f t="shared" si="30"/>
        <v>0</v>
      </c>
      <c r="AH157" s="105">
        <f t="shared" si="30"/>
        <v>2</v>
      </c>
      <c r="AI157" s="217"/>
      <c r="AJ157" s="18"/>
    </row>
    <row r="158" spans="1:36" ht="25.5" customHeight="1" x14ac:dyDescent="0.25">
      <c r="A158" s="263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3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571</v>
      </c>
      <c r="P158" s="243">
        <f>SUM(P159:P168)</f>
        <v>571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571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63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28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184</v>
      </c>
      <c r="P159" s="228">
        <v>184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184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63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28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236</v>
      </c>
      <c r="P160" s="228">
        <v>236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236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63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28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15</v>
      </c>
      <c r="P161" s="228">
        <v>15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15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63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28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28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63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28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6</v>
      </c>
      <c r="P163" s="228">
        <v>6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6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63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28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5</v>
      </c>
      <c r="P164" s="228">
        <v>5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5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63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28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1</v>
      </c>
      <c r="P165" s="228">
        <v>1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1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63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28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27</v>
      </c>
      <c r="P166" s="228">
        <v>27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27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63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28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0</v>
      </c>
      <c r="P167" s="228">
        <v>0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0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63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28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97</v>
      </c>
      <c r="P168" s="228">
        <v>97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97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79" zoomScale="75" zoomScaleNormal="80" workbookViewId="0">
      <selection activeCell="F90" sqref="F90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263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45203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Septiembre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232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232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232</v>
      </c>
      <c r="G31" s="149">
        <f>G82</f>
        <v>11</v>
      </c>
      <c r="H31" s="149">
        <f>SUM(D31,F31)</f>
        <v>232</v>
      </c>
      <c r="I31" s="149">
        <f>SUM(E31,G31)</f>
        <v>11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22</v>
      </c>
      <c r="G32" s="215"/>
      <c r="H32" s="153">
        <f t="shared" ref="H32:I87" si="0">SUM(D32,F32)</f>
        <v>22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18</v>
      </c>
      <c r="G45" s="217"/>
      <c r="H45" s="158">
        <f t="shared" si="0"/>
        <v>18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9</v>
      </c>
      <c r="G46" s="217"/>
      <c r="H46" s="163">
        <f t="shared" si="0"/>
        <v>9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9</v>
      </c>
      <c r="G49" s="215"/>
      <c r="H49" s="163">
        <f t="shared" si="0"/>
        <v>9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9</v>
      </c>
      <c r="G51" s="219"/>
      <c r="H51" s="163">
        <f t="shared" si="0"/>
        <v>9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9</v>
      </c>
      <c r="G54" s="219"/>
      <c r="H54" s="163">
        <f t="shared" si="0"/>
        <v>9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6</v>
      </c>
      <c r="G64" s="219"/>
      <c r="H64" s="153">
        <f t="shared" si="0"/>
        <v>6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6</v>
      </c>
      <c r="G73" s="215"/>
      <c r="H73" s="163">
        <f t="shared" si="0"/>
        <v>6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7</v>
      </c>
      <c r="G74" s="219"/>
      <c r="H74" s="153">
        <f t="shared" si="0"/>
        <v>7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2</v>
      </c>
      <c r="G77" s="215"/>
      <c r="H77" s="163">
        <f t="shared" si="0"/>
        <v>2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2</v>
      </c>
      <c r="G78" s="215"/>
      <c r="H78" s="163">
        <f t="shared" si="0"/>
        <v>2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85</v>
      </c>
      <c r="G82" s="176">
        <f>SUM(G87,G100,G131)</f>
        <v>11</v>
      </c>
      <c r="H82" s="153">
        <f t="shared" si="0"/>
        <v>85</v>
      </c>
      <c r="I82" s="153">
        <f>SUM(E82,G82)</f>
        <v>11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31</v>
      </c>
      <c r="G83" s="180">
        <f>G82</f>
        <v>11</v>
      </c>
      <c r="H83" s="153">
        <f t="shared" si="0"/>
        <v>31</v>
      </c>
      <c r="I83" s="153">
        <f>SUM(E83,G83)</f>
        <v>11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11</v>
      </c>
      <c r="G87" s="184">
        <f>SUM(G88,G91,G94)</f>
        <v>11</v>
      </c>
      <c r="H87" s="158">
        <f t="shared" si="0"/>
        <v>11</v>
      </c>
      <c r="I87" s="170">
        <f t="shared" si="0"/>
        <v>11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</v>
      </c>
      <c r="G88" s="185">
        <f>SUM(G89,G90)</f>
        <v>2</v>
      </c>
      <c r="H88" s="186">
        <f t="shared" ref="H88:I119" si="1">SUM(D88,F88)</f>
        <v>2</v>
      </c>
      <c r="I88" s="186">
        <f t="shared" si="1"/>
        <v>2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2</v>
      </c>
      <c r="G90" s="178">
        <v>2</v>
      </c>
      <c r="H90" s="207">
        <f t="shared" si="1"/>
        <v>2</v>
      </c>
      <c r="I90" s="207">
        <f t="shared" si="1"/>
        <v>2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9</v>
      </c>
      <c r="G91" s="185">
        <f>SUM(G92,G93)</f>
        <v>9</v>
      </c>
      <c r="H91" s="186">
        <f t="shared" si="1"/>
        <v>9</v>
      </c>
      <c r="I91" s="186">
        <f t="shared" si="1"/>
        <v>9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9</v>
      </c>
      <c r="G93" s="178">
        <v>9</v>
      </c>
      <c r="H93" s="207">
        <f t="shared" si="1"/>
        <v>9</v>
      </c>
      <c r="I93" s="207">
        <f t="shared" si="1"/>
        <v>9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5</v>
      </c>
      <c r="G103" s="214"/>
      <c r="H103" s="183">
        <f t="shared" si="1"/>
        <v>5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5</v>
      </c>
      <c r="G105" s="214"/>
      <c r="H105" s="183">
        <f t="shared" si="1"/>
        <v>5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5</v>
      </c>
      <c r="G121" s="214"/>
      <c r="H121" s="183">
        <f t="shared" si="2"/>
        <v>5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5</v>
      </c>
      <c r="G123" s="214"/>
      <c r="H123" s="183">
        <f t="shared" si="2"/>
        <v>5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8</v>
      </c>
      <c r="G137" s="214"/>
      <c r="H137" s="183">
        <f t="shared" si="2"/>
        <v>8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8</v>
      </c>
      <c r="G139" s="214"/>
      <c r="H139" s="183">
        <f t="shared" si="2"/>
        <v>8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10</v>
      </c>
      <c r="G140" s="215"/>
      <c r="H140" s="163">
        <f t="shared" si="2"/>
        <v>10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7</v>
      </c>
      <c r="G141" s="215"/>
      <c r="H141" s="163">
        <f t="shared" si="2"/>
        <v>7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7</v>
      </c>
      <c r="G142" s="215"/>
      <c r="H142" s="163">
        <f t="shared" si="2"/>
        <v>7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27</v>
      </c>
      <c r="G143" s="215"/>
      <c r="H143" s="163">
        <f t="shared" si="2"/>
        <v>27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48</v>
      </c>
      <c r="G146" s="216"/>
      <c r="H146" s="153">
        <f t="shared" si="2"/>
        <v>48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36</v>
      </c>
      <c r="G147" s="215"/>
      <c r="H147" s="163">
        <f t="shared" si="2"/>
        <v>36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12</v>
      </c>
      <c r="G149" s="215"/>
      <c r="H149" s="163">
        <f t="shared" si="2"/>
        <v>12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64</v>
      </c>
      <c r="G155" s="219"/>
      <c r="H155" s="153">
        <f t="shared" si="2"/>
        <v>64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34</v>
      </c>
      <c r="G156" s="215"/>
      <c r="H156" s="163">
        <f t="shared" si="2"/>
        <v>34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19</v>
      </c>
      <c r="G157" s="215"/>
      <c r="H157" s="163">
        <f t="shared" si="2"/>
        <v>19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2</v>
      </c>
      <c r="G158" s="215"/>
      <c r="H158" s="163">
        <f t="shared" si="2"/>
        <v>2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1</v>
      </c>
      <c r="G162" s="215"/>
      <c r="H162" s="163">
        <f t="shared" si="2"/>
        <v>1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2</v>
      </c>
      <c r="G163" s="215"/>
      <c r="H163" s="163">
        <f t="shared" si="2"/>
        <v>2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6</v>
      </c>
      <c r="G165" s="215"/>
      <c r="H165" s="163">
        <f t="shared" si="2"/>
        <v>6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79" zoomScale="80" zoomScaleNormal="80" zoomScaleSheetLayoutView="80" workbookViewId="0">
      <selection activeCell="F90" sqref="F90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264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45203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Septiembre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416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416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416</v>
      </c>
      <c r="G31" s="149">
        <f>G82</f>
        <v>24</v>
      </c>
      <c r="H31" s="149">
        <f>SUM(D31,F31)</f>
        <v>416</v>
      </c>
      <c r="I31" s="149">
        <f>SUM(E31,G31)</f>
        <v>24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32</v>
      </c>
      <c r="G32" s="215"/>
      <c r="H32" s="153">
        <f t="shared" ref="H32:I87" si="0">SUM(D32,F32)</f>
        <v>32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5</v>
      </c>
      <c r="G33" s="215"/>
      <c r="H33" s="158">
        <f t="shared" si="0"/>
        <v>5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5</v>
      </c>
      <c r="G34" s="154"/>
      <c r="H34" s="163">
        <f t="shared" si="0"/>
        <v>5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4</v>
      </c>
      <c r="G35" s="215"/>
      <c r="H35" s="163">
        <f t="shared" si="0"/>
        <v>4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27</v>
      </c>
      <c r="G45" s="217"/>
      <c r="H45" s="158">
        <f t="shared" si="0"/>
        <v>27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15</v>
      </c>
      <c r="G46" s="217"/>
      <c r="H46" s="163">
        <f t="shared" si="0"/>
        <v>15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15</v>
      </c>
      <c r="G49" s="215"/>
      <c r="H49" s="163">
        <f t="shared" si="0"/>
        <v>15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12</v>
      </c>
      <c r="G51" s="219"/>
      <c r="H51" s="163">
        <f t="shared" si="0"/>
        <v>12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12</v>
      </c>
      <c r="G54" s="219"/>
      <c r="H54" s="163">
        <f t="shared" si="0"/>
        <v>12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4</v>
      </c>
      <c r="G64" s="219"/>
      <c r="H64" s="153">
        <f t="shared" si="0"/>
        <v>4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4</v>
      </c>
      <c r="G73" s="215"/>
      <c r="H73" s="163">
        <f t="shared" si="0"/>
        <v>4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6</v>
      </c>
      <c r="G74" s="219"/>
      <c r="H74" s="153">
        <f t="shared" si="0"/>
        <v>6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4</v>
      </c>
      <c r="G75" s="215"/>
      <c r="H75" s="163">
        <f t="shared" si="0"/>
        <v>4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199</v>
      </c>
      <c r="G82" s="176">
        <f>SUM(G87,G100,G131)</f>
        <v>24</v>
      </c>
      <c r="H82" s="153">
        <f t="shared" si="0"/>
        <v>199</v>
      </c>
      <c r="I82" s="153">
        <f>SUM(E82,G82)</f>
        <v>24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99</v>
      </c>
      <c r="G83" s="180">
        <f>G82</f>
        <v>24</v>
      </c>
      <c r="H83" s="153">
        <f t="shared" si="0"/>
        <v>99</v>
      </c>
      <c r="I83" s="153">
        <f>SUM(E83,G83)</f>
        <v>24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23</v>
      </c>
      <c r="G84" s="224"/>
      <c r="H84" s="182">
        <f t="shared" si="0"/>
        <v>23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23</v>
      </c>
      <c r="G86" s="225"/>
      <c r="H86" s="183">
        <f t="shared" si="0"/>
        <v>23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24</v>
      </c>
      <c r="G87" s="184">
        <f>SUM(G88,G91,G94)</f>
        <v>24</v>
      </c>
      <c r="H87" s="158">
        <f t="shared" si="0"/>
        <v>24</v>
      </c>
      <c r="I87" s="170">
        <f t="shared" si="0"/>
        <v>24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19</v>
      </c>
      <c r="G88" s="185">
        <f>SUM(G89,G90)</f>
        <v>19</v>
      </c>
      <c r="H88" s="186">
        <f t="shared" ref="H88:I119" si="1">SUM(D88,F88)</f>
        <v>19</v>
      </c>
      <c r="I88" s="186">
        <f t="shared" si="1"/>
        <v>19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19</v>
      </c>
      <c r="G90" s="178">
        <v>19</v>
      </c>
      <c r="H90" s="207">
        <f t="shared" si="1"/>
        <v>19</v>
      </c>
      <c r="I90" s="207">
        <f t="shared" si="1"/>
        <v>19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5</v>
      </c>
      <c r="G91" s="185">
        <f>SUM(G92,G93)</f>
        <v>5</v>
      </c>
      <c r="H91" s="186">
        <f t="shared" si="1"/>
        <v>5</v>
      </c>
      <c r="I91" s="186">
        <f t="shared" si="1"/>
        <v>5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5</v>
      </c>
      <c r="G93" s="178">
        <v>5</v>
      </c>
      <c r="H93" s="207">
        <f t="shared" si="1"/>
        <v>5</v>
      </c>
      <c r="I93" s="207">
        <f t="shared" si="1"/>
        <v>5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22</v>
      </c>
      <c r="G121" s="214"/>
      <c r="H121" s="183">
        <f t="shared" si="2"/>
        <v>22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21</v>
      </c>
      <c r="G123" s="214"/>
      <c r="H123" s="183">
        <f t="shared" si="2"/>
        <v>21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30</v>
      </c>
      <c r="G137" s="214"/>
      <c r="H137" s="183">
        <f t="shared" si="2"/>
        <v>30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1</v>
      </c>
      <c r="G138" s="214"/>
      <c r="H138" s="183">
        <f t="shared" si="2"/>
        <v>1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29</v>
      </c>
      <c r="G139" s="214"/>
      <c r="H139" s="183">
        <f t="shared" si="2"/>
        <v>29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42</v>
      </c>
      <c r="G140" s="215"/>
      <c r="H140" s="163">
        <f t="shared" si="2"/>
        <v>42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5</v>
      </c>
      <c r="G141" s="215"/>
      <c r="H141" s="163">
        <f t="shared" si="2"/>
        <v>5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46</v>
      </c>
      <c r="G143" s="215"/>
      <c r="H143" s="163">
        <f t="shared" si="2"/>
        <v>46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6</v>
      </c>
      <c r="G144" s="215"/>
      <c r="H144" s="163">
        <f t="shared" si="2"/>
        <v>6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94</v>
      </c>
      <c r="G146" s="216"/>
      <c r="H146" s="153">
        <f t="shared" si="2"/>
        <v>94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79</v>
      </c>
      <c r="G147" s="215"/>
      <c r="H147" s="163">
        <f t="shared" si="2"/>
        <v>79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15</v>
      </c>
      <c r="G149" s="215"/>
      <c r="H149" s="163">
        <f t="shared" si="2"/>
        <v>15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4</v>
      </c>
      <c r="G151" s="219"/>
      <c r="H151" s="153">
        <f t="shared" si="2"/>
        <v>4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3</v>
      </c>
      <c r="G154" s="215"/>
      <c r="H154" s="163">
        <f t="shared" si="2"/>
        <v>3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77</v>
      </c>
      <c r="G155" s="219"/>
      <c r="H155" s="153">
        <f t="shared" si="2"/>
        <v>77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12</v>
      </c>
      <c r="G156" s="215"/>
      <c r="H156" s="163">
        <f t="shared" si="2"/>
        <v>12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38</v>
      </c>
      <c r="G157" s="215"/>
      <c r="H157" s="163">
        <f t="shared" si="2"/>
        <v>38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4</v>
      </c>
      <c r="G158" s="215"/>
      <c r="H158" s="163">
        <f t="shared" si="2"/>
        <v>4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3</v>
      </c>
      <c r="G163" s="215"/>
      <c r="H163" s="163">
        <f t="shared" si="2"/>
        <v>3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19</v>
      </c>
      <c r="G165" s="215"/>
      <c r="H165" s="163">
        <f t="shared" si="2"/>
        <v>19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79" zoomScale="75" zoomScaleNormal="80" workbookViewId="0">
      <selection activeCell="G91" sqref="G91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242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45203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Septiembre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44</v>
      </c>
      <c r="G31" s="149">
        <f>G82</f>
        <v>1</v>
      </c>
      <c r="H31" s="149">
        <f>SUM(D31,F31)</f>
        <v>44</v>
      </c>
      <c r="I31" s="149">
        <f>SUM(E31,G31)</f>
        <v>1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</v>
      </c>
      <c r="G32" s="215"/>
      <c r="H32" s="153">
        <f t="shared" ref="H32:I87" si="0">SUM(D32,F32)</f>
        <v>6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</v>
      </c>
      <c r="G45" s="217"/>
      <c r="H45" s="158">
        <f t="shared" si="0"/>
        <v>4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1</v>
      </c>
      <c r="G49" s="215"/>
      <c r="H49" s="163">
        <f t="shared" si="0"/>
        <v>1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3</v>
      </c>
      <c r="G51" s="219"/>
      <c r="H51" s="163">
        <f t="shared" si="0"/>
        <v>3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3</v>
      </c>
      <c r="G54" s="219"/>
      <c r="H54" s="163">
        <f t="shared" si="0"/>
        <v>3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14</v>
      </c>
      <c r="G82" s="176">
        <f>SUM(G87,G100,G131)</f>
        <v>1</v>
      </c>
      <c r="H82" s="153">
        <f t="shared" si="0"/>
        <v>14</v>
      </c>
      <c r="I82" s="153">
        <f>SUM(E82,G82)</f>
        <v>1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7</v>
      </c>
      <c r="G83" s="180">
        <f>G82</f>
        <v>1</v>
      </c>
      <c r="H83" s="153">
        <f t="shared" si="0"/>
        <v>7</v>
      </c>
      <c r="I83" s="153">
        <f>SUM(E83,G83)</f>
        <v>1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</v>
      </c>
      <c r="G137" s="214"/>
      <c r="H137" s="183">
        <f t="shared" si="2"/>
        <v>4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4</v>
      </c>
      <c r="G139" s="214"/>
      <c r="H139" s="183">
        <f t="shared" si="2"/>
        <v>4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5</v>
      </c>
      <c r="G143" s="215"/>
      <c r="H143" s="163">
        <f t="shared" si="2"/>
        <v>5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14</v>
      </c>
      <c r="G146" s="216"/>
      <c r="H146" s="153">
        <f t="shared" si="2"/>
        <v>14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13</v>
      </c>
      <c r="G147" s="215"/>
      <c r="H147" s="163">
        <f t="shared" si="2"/>
        <v>13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9</v>
      </c>
      <c r="G155" s="219"/>
      <c r="H155" s="153">
        <f t="shared" si="2"/>
        <v>9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6</v>
      </c>
      <c r="G157" s="215"/>
      <c r="H157" s="163">
        <f t="shared" si="2"/>
        <v>6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76" zoomScale="75" zoomScaleNormal="80" workbookViewId="0">
      <selection activeCell="G92" sqref="G92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4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45203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Septiembre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796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796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796</v>
      </c>
      <c r="G31" s="149">
        <f>G82</f>
        <v>26</v>
      </c>
      <c r="H31" s="149">
        <f>SUM(D31,F31)</f>
        <v>796</v>
      </c>
      <c r="I31" s="149">
        <f>SUM(E31,G31)</f>
        <v>26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80</v>
      </c>
      <c r="G32" s="215"/>
      <c r="H32" s="153">
        <f t="shared" ref="H32:I87" si="0">SUM(D32,F32)</f>
        <v>80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39</v>
      </c>
      <c r="G33" s="215"/>
      <c r="H33" s="158">
        <f t="shared" si="0"/>
        <v>39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37</v>
      </c>
      <c r="G34" s="154"/>
      <c r="H34" s="163">
        <f t="shared" si="0"/>
        <v>37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33</v>
      </c>
      <c r="G35" s="215"/>
      <c r="H35" s="163">
        <f t="shared" si="0"/>
        <v>33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2</v>
      </c>
      <c r="G36" s="215"/>
      <c r="H36" s="163">
        <f t="shared" si="0"/>
        <v>2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41</v>
      </c>
      <c r="G45" s="217"/>
      <c r="H45" s="158">
        <f t="shared" si="0"/>
        <v>41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22</v>
      </c>
      <c r="G46" s="217"/>
      <c r="H46" s="163">
        <f t="shared" si="0"/>
        <v>22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21</v>
      </c>
      <c r="G49" s="215"/>
      <c r="H49" s="163">
        <f t="shared" si="0"/>
        <v>21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19</v>
      </c>
      <c r="G51" s="219"/>
      <c r="H51" s="163">
        <f t="shared" si="0"/>
        <v>19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18</v>
      </c>
      <c r="G54" s="219"/>
      <c r="H54" s="163">
        <f t="shared" si="0"/>
        <v>18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1</v>
      </c>
      <c r="G55" s="215"/>
      <c r="H55" s="163">
        <f t="shared" si="0"/>
        <v>1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7</v>
      </c>
      <c r="G64" s="219"/>
      <c r="H64" s="153">
        <f t="shared" si="0"/>
        <v>7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7</v>
      </c>
      <c r="G73" s="215"/>
      <c r="H73" s="163">
        <f t="shared" si="0"/>
        <v>7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31</v>
      </c>
      <c r="G74" s="219"/>
      <c r="H74" s="153">
        <f t="shared" si="0"/>
        <v>31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20</v>
      </c>
      <c r="G75" s="215"/>
      <c r="H75" s="163">
        <f t="shared" si="0"/>
        <v>20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2</v>
      </c>
      <c r="G77" s="215"/>
      <c r="H77" s="163">
        <f t="shared" si="0"/>
        <v>2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5</v>
      </c>
      <c r="G78" s="215"/>
      <c r="H78" s="163">
        <f t="shared" si="0"/>
        <v>5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4</v>
      </c>
      <c r="G81" s="215"/>
      <c r="H81" s="163">
        <f t="shared" si="0"/>
        <v>4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356</v>
      </c>
      <c r="G82" s="176">
        <f>SUM(G87,G100,G131)</f>
        <v>26</v>
      </c>
      <c r="H82" s="153">
        <f t="shared" si="0"/>
        <v>356</v>
      </c>
      <c r="I82" s="153">
        <f>SUM(E82,G82)</f>
        <v>26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195</v>
      </c>
      <c r="G83" s="180">
        <f>G82</f>
        <v>26</v>
      </c>
      <c r="H83" s="153">
        <f t="shared" si="0"/>
        <v>195</v>
      </c>
      <c r="I83" s="153">
        <f>SUM(E83,G83)</f>
        <v>26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34</v>
      </c>
      <c r="G84" s="224"/>
      <c r="H84" s="182">
        <f t="shared" si="0"/>
        <v>34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34</v>
      </c>
      <c r="G86" s="225"/>
      <c r="H86" s="183">
        <f t="shared" si="0"/>
        <v>34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26</v>
      </c>
      <c r="G87" s="184">
        <f>SUM(G88,G91,G94)</f>
        <v>26</v>
      </c>
      <c r="H87" s="158">
        <f t="shared" si="0"/>
        <v>26</v>
      </c>
      <c r="I87" s="170">
        <f t="shared" si="0"/>
        <v>26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16</v>
      </c>
      <c r="G88" s="185">
        <f>SUM(G89,G90)</f>
        <v>16</v>
      </c>
      <c r="H88" s="186">
        <f t="shared" ref="H88:I119" si="1">SUM(D88,F88)</f>
        <v>16</v>
      </c>
      <c r="I88" s="186">
        <f t="shared" si="1"/>
        <v>16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16</v>
      </c>
      <c r="G90" s="178">
        <v>16</v>
      </c>
      <c r="H90" s="207">
        <f t="shared" si="1"/>
        <v>16</v>
      </c>
      <c r="I90" s="207">
        <f t="shared" si="1"/>
        <v>16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10</v>
      </c>
      <c r="G91" s="185">
        <f>SUM(G92,G93)</f>
        <v>10</v>
      </c>
      <c r="H91" s="186">
        <f t="shared" si="1"/>
        <v>10</v>
      </c>
      <c r="I91" s="186">
        <f t="shared" si="1"/>
        <v>10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10</v>
      </c>
      <c r="G93" s="178">
        <v>10</v>
      </c>
      <c r="H93" s="207">
        <f t="shared" si="1"/>
        <v>10</v>
      </c>
      <c r="I93" s="207">
        <f t="shared" si="1"/>
        <v>10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6</v>
      </c>
      <c r="G103" s="214"/>
      <c r="H103" s="183">
        <f t="shared" si="1"/>
        <v>6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6</v>
      </c>
      <c r="G105" s="214"/>
      <c r="H105" s="183">
        <f t="shared" si="1"/>
        <v>6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34</v>
      </c>
      <c r="G121" s="214"/>
      <c r="H121" s="183">
        <f t="shared" si="2"/>
        <v>34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34</v>
      </c>
      <c r="G123" s="214"/>
      <c r="H123" s="183">
        <f t="shared" si="2"/>
        <v>34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95</v>
      </c>
      <c r="G137" s="214"/>
      <c r="H137" s="183">
        <f t="shared" si="2"/>
        <v>95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1</v>
      </c>
      <c r="G138" s="214"/>
      <c r="H138" s="183">
        <f t="shared" si="2"/>
        <v>1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94</v>
      </c>
      <c r="G139" s="214"/>
      <c r="H139" s="183">
        <f t="shared" si="2"/>
        <v>94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83</v>
      </c>
      <c r="G140" s="215"/>
      <c r="H140" s="163">
        <f t="shared" si="2"/>
        <v>83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12</v>
      </c>
      <c r="G141" s="215"/>
      <c r="H141" s="163">
        <f t="shared" si="2"/>
        <v>12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6</v>
      </c>
      <c r="G142" s="215"/>
      <c r="H142" s="163">
        <f t="shared" si="2"/>
        <v>6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49</v>
      </c>
      <c r="G143" s="215"/>
      <c r="H143" s="163">
        <f t="shared" si="2"/>
        <v>49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6</v>
      </c>
      <c r="G144" s="215"/>
      <c r="H144" s="163">
        <f t="shared" si="2"/>
        <v>6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5</v>
      </c>
      <c r="G145" s="215"/>
      <c r="H145" s="163">
        <f t="shared" si="2"/>
        <v>5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113</v>
      </c>
      <c r="G146" s="216"/>
      <c r="H146" s="153">
        <f t="shared" si="2"/>
        <v>113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97</v>
      </c>
      <c r="G147" s="215"/>
      <c r="H147" s="163">
        <f t="shared" si="2"/>
        <v>97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16</v>
      </c>
      <c r="G149" s="215"/>
      <c r="H149" s="163">
        <f t="shared" si="2"/>
        <v>16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5</v>
      </c>
      <c r="G151" s="219"/>
      <c r="H151" s="153">
        <f t="shared" si="2"/>
        <v>5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4</v>
      </c>
      <c r="G154" s="215"/>
      <c r="H154" s="163">
        <f t="shared" si="2"/>
        <v>4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204</v>
      </c>
      <c r="G155" s="219"/>
      <c r="H155" s="153">
        <f t="shared" si="2"/>
        <v>204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39</v>
      </c>
      <c r="G156" s="215"/>
      <c r="H156" s="163">
        <f t="shared" si="2"/>
        <v>39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80</v>
      </c>
      <c r="G157" s="215"/>
      <c r="H157" s="163">
        <f t="shared" si="2"/>
        <v>80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5</v>
      </c>
      <c r="G158" s="215"/>
      <c r="H158" s="163">
        <f t="shared" si="2"/>
        <v>5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4</v>
      </c>
      <c r="G160" s="215"/>
      <c r="H160" s="163">
        <f t="shared" si="2"/>
        <v>4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4</v>
      </c>
      <c r="G161" s="215"/>
      <c r="H161" s="163">
        <f t="shared" si="2"/>
        <v>4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22</v>
      </c>
      <c r="G163" s="215"/>
      <c r="H163" s="163">
        <f t="shared" si="2"/>
        <v>22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50</v>
      </c>
      <c r="G165" s="215"/>
      <c r="H165" s="163">
        <f t="shared" si="2"/>
        <v>50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22" zoomScale="75" zoomScaleNormal="80" workbookViewId="0">
      <selection activeCell="F42" sqref="F42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257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45203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Septiembre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43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43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43</v>
      </c>
      <c r="G31" s="149">
        <f>G82</f>
        <v>0</v>
      </c>
      <c r="H31" s="149">
        <f>SUM(D31,F31)</f>
        <v>43</v>
      </c>
      <c r="I31" s="149">
        <f>SUM(E31,G31)</f>
        <v>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8</v>
      </c>
      <c r="G32" s="215"/>
      <c r="H32" s="153">
        <f t="shared" ref="H32:I87" si="0">SUM(D32,F32)</f>
        <v>8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3</v>
      </c>
      <c r="G33" s="215"/>
      <c r="H33" s="158">
        <f t="shared" si="0"/>
        <v>3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</v>
      </c>
      <c r="G45" s="217"/>
      <c r="H45" s="158">
        <f t="shared" si="0"/>
        <v>5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3</v>
      </c>
      <c r="G51" s="219"/>
      <c r="H51" s="163">
        <f t="shared" si="0"/>
        <v>3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3</v>
      </c>
      <c r="G54" s="219"/>
      <c r="H54" s="163">
        <f t="shared" si="0"/>
        <v>3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18</v>
      </c>
      <c r="G82" s="176">
        <f>SUM(G87,G100,G131)</f>
        <v>0</v>
      </c>
      <c r="H82" s="153">
        <f t="shared" si="0"/>
        <v>18</v>
      </c>
      <c r="I82" s="153">
        <f>SUM(E82,G82)</f>
        <v>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7</v>
      </c>
      <c r="G83" s="180">
        <f>G82</f>
        <v>0</v>
      </c>
      <c r="H83" s="153">
        <f t="shared" si="0"/>
        <v>7</v>
      </c>
      <c r="I83" s="153">
        <f>SUM(E83,G83)</f>
        <v>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7</v>
      </c>
      <c r="G137" s="214"/>
      <c r="H137" s="183">
        <f t="shared" si="2"/>
        <v>7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7</v>
      </c>
      <c r="G139" s="214"/>
      <c r="H139" s="183">
        <f t="shared" si="2"/>
        <v>7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7</v>
      </c>
      <c r="G143" s="215"/>
      <c r="H143" s="163">
        <f t="shared" si="2"/>
        <v>7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6</v>
      </c>
      <c r="G146" s="216"/>
      <c r="H146" s="153">
        <f t="shared" si="2"/>
        <v>6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5</v>
      </c>
      <c r="G147" s="215"/>
      <c r="H147" s="163">
        <f t="shared" si="2"/>
        <v>5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10</v>
      </c>
      <c r="G155" s="219"/>
      <c r="H155" s="153">
        <f t="shared" si="2"/>
        <v>10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4</v>
      </c>
      <c r="G157" s="215"/>
      <c r="H157" s="163">
        <f t="shared" si="2"/>
        <v>4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2</v>
      </c>
      <c r="G158" s="215"/>
      <c r="H158" s="163">
        <f t="shared" si="2"/>
        <v>2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79" zoomScale="70" zoomScaleNormal="80" zoomScaleSheetLayoutView="70" workbookViewId="0">
      <selection activeCell="F93" sqref="F9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258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45203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Septiembre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40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40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40</v>
      </c>
      <c r="G31" s="149">
        <f>G82</f>
        <v>2</v>
      </c>
      <c r="H31" s="149">
        <f>SUM(D31,F31)</f>
        <v>40</v>
      </c>
      <c r="I31" s="149">
        <f>SUM(E31,G31)</f>
        <v>2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12</v>
      </c>
      <c r="G32" s="215"/>
      <c r="H32" s="153">
        <f t="shared" ref="H32:I87" si="0">SUM(D32,F32)</f>
        <v>12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5</v>
      </c>
      <c r="G33" s="215"/>
      <c r="H33" s="158">
        <f t="shared" si="0"/>
        <v>5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4</v>
      </c>
      <c r="G34" s="154"/>
      <c r="H34" s="163">
        <f t="shared" si="0"/>
        <v>4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4</v>
      </c>
      <c r="G35" s="215"/>
      <c r="H35" s="163">
        <f t="shared" si="0"/>
        <v>4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</v>
      </c>
      <c r="G45" s="217"/>
      <c r="H45" s="158">
        <f t="shared" si="0"/>
        <v>5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</v>
      </c>
      <c r="G46" s="217"/>
      <c r="H46" s="163">
        <f t="shared" si="0"/>
        <v>3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</v>
      </c>
      <c r="G51" s="219"/>
      <c r="H51" s="163">
        <f t="shared" si="0"/>
        <v>2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2</v>
      </c>
      <c r="G54" s="219"/>
      <c r="H54" s="163">
        <f t="shared" si="0"/>
        <v>2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2</v>
      </c>
      <c r="G57" s="219"/>
      <c r="H57" s="158">
        <f t="shared" si="0"/>
        <v>2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1</v>
      </c>
      <c r="G58" s="171"/>
      <c r="H58" s="163">
        <f t="shared" si="0"/>
        <v>1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1</v>
      </c>
      <c r="G60" s="171"/>
      <c r="H60" s="163">
        <f t="shared" si="0"/>
        <v>1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11</v>
      </c>
      <c r="G82" s="176">
        <f>SUM(G87,G100,G131)</f>
        <v>2</v>
      </c>
      <c r="H82" s="153">
        <f t="shared" si="0"/>
        <v>11</v>
      </c>
      <c r="I82" s="153">
        <f>SUM(E82,G82)</f>
        <v>2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5</v>
      </c>
      <c r="G83" s="180">
        <f>G82</f>
        <v>2</v>
      </c>
      <c r="H83" s="153">
        <f t="shared" si="0"/>
        <v>5</v>
      </c>
      <c r="I83" s="153">
        <f>SUM(E83,G83)</f>
        <v>2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4</v>
      </c>
      <c r="G143" s="215"/>
      <c r="H143" s="163">
        <f t="shared" si="2"/>
        <v>4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4</v>
      </c>
      <c r="G146" s="216"/>
      <c r="H146" s="153">
        <f t="shared" si="2"/>
        <v>4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2</v>
      </c>
      <c r="G147" s="215"/>
      <c r="H147" s="163">
        <f t="shared" si="2"/>
        <v>2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13</v>
      </c>
      <c r="G155" s="219"/>
      <c r="H155" s="153">
        <f t="shared" si="2"/>
        <v>13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8</v>
      </c>
      <c r="G157" s="215"/>
      <c r="H157" s="163">
        <f t="shared" si="2"/>
        <v>8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4</v>
      </c>
      <c r="G165" s="215"/>
      <c r="H165" s="163">
        <f t="shared" si="2"/>
        <v>4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139" zoomScale="75" zoomScaleNormal="80" workbookViewId="0">
      <selection activeCell="F152" sqref="F152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259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45203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Septiembre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60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60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60</v>
      </c>
      <c r="G31" s="149">
        <f>G82</f>
        <v>1</v>
      </c>
      <c r="H31" s="149">
        <f>SUM(D31,F31)</f>
        <v>60</v>
      </c>
      <c r="I31" s="149">
        <f>SUM(E31,G31)</f>
        <v>1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10</v>
      </c>
      <c r="G32" s="215"/>
      <c r="H32" s="153">
        <f t="shared" ref="H32:I87" si="0">SUM(D32,F32)</f>
        <v>10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3</v>
      </c>
      <c r="G33" s="215"/>
      <c r="H33" s="158">
        <f t="shared" si="0"/>
        <v>3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7</v>
      </c>
      <c r="G45" s="217"/>
      <c r="H45" s="158">
        <f t="shared" si="0"/>
        <v>7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5</v>
      </c>
      <c r="G46" s="217"/>
      <c r="H46" s="163">
        <f t="shared" si="0"/>
        <v>5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5</v>
      </c>
      <c r="G49" s="215"/>
      <c r="H49" s="163">
        <f t="shared" si="0"/>
        <v>5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</v>
      </c>
      <c r="G51" s="219"/>
      <c r="H51" s="163">
        <f t="shared" si="0"/>
        <v>2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2</v>
      </c>
      <c r="G54" s="219"/>
      <c r="H54" s="163">
        <f t="shared" si="0"/>
        <v>2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2</v>
      </c>
      <c r="G64" s="219"/>
      <c r="H64" s="153">
        <f t="shared" si="0"/>
        <v>2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2</v>
      </c>
      <c r="G73" s="215"/>
      <c r="H73" s="163">
        <f t="shared" si="0"/>
        <v>2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21</v>
      </c>
      <c r="G82" s="176">
        <f>SUM(G87,G100,G131)</f>
        <v>1</v>
      </c>
      <c r="H82" s="153">
        <f t="shared" si="0"/>
        <v>21</v>
      </c>
      <c r="I82" s="153">
        <f>SUM(E82,G82)</f>
        <v>1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9</v>
      </c>
      <c r="G83" s="180">
        <f>G82</f>
        <v>1</v>
      </c>
      <c r="H83" s="153">
        <f t="shared" si="0"/>
        <v>9</v>
      </c>
      <c r="I83" s="153">
        <f>SUM(E83,G83)</f>
        <v>1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</v>
      </c>
      <c r="G84" s="224"/>
      <c r="H84" s="182">
        <f t="shared" si="0"/>
        <v>4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4</v>
      </c>
      <c r="G86" s="225"/>
      <c r="H86" s="183">
        <f t="shared" si="0"/>
        <v>4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</v>
      </c>
      <c r="G137" s="214"/>
      <c r="H137" s="183">
        <f t="shared" si="2"/>
        <v>4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4</v>
      </c>
      <c r="G139" s="214"/>
      <c r="H139" s="183">
        <f t="shared" si="2"/>
        <v>4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4</v>
      </c>
      <c r="G140" s="215"/>
      <c r="H140" s="163">
        <f t="shared" si="2"/>
        <v>4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6</v>
      </c>
      <c r="G143" s="215"/>
      <c r="H143" s="163">
        <f t="shared" si="2"/>
        <v>6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14</v>
      </c>
      <c r="G146" s="216"/>
      <c r="H146" s="153">
        <f t="shared" si="2"/>
        <v>14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12</v>
      </c>
      <c r="G147" s="215"/>
      <c r="H147" s="163">
        <f t="shared" si="2"/>
        <v>12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13</v>
      </c>
      <c r="G155" s="219"/>
      <c r="H155" s="153">
        <f t="shared" si="2"/>
        <v>13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9</v>
      </c>
      <c r="G157" s="215"/>
      <c r="H157" s="163">
        <f t="shared" si="2"/>
        <v>9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37" zoomScale="75" zoomScaleNormal="80" workbookViewId="0">
      <selection activeCell="F53" sqref="F5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260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45203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Septiembre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8</v>
      </c>
      <c r="G31" s="149">
        <f>G82</f>
        <v>0</v>
      </c>
      <c r="H31" s="149">
        <f>SUM(D31,F31)</f>
        <v>8</v>
      </c>
      <c r="I31" s="149">
        <f>SUM(E31,G31)</f>
        <v>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</v>
      </c>
      <c r="G32" s="215"/>
      <c r="H32" s="153">
        <f t="shared" ref="H32:I87" si="0">SUM(D32,F32)</f>
        <v>1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</v>
      </c>
      <c r="G45" s="217"/>
      <c r="H45" s="158">
        <f t="shared" si="0"/>
        <v>1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</v>
      </c>
      <c r="G82" s="176">
        <f>SUM(G87,G100,G131)</f>
        <v>0</v>
      </c>
      <c r="H82" s="153">
        <f t="shared" si="0"/>
        <v>1</v>
      </c>
      <c r="I82" s="153">
        <f>SUM(E82,G82)</f>
        <v>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0</v>
      </c>
      <c r="G83" s="180">
        <f>G82</f>
        <v>0</v>
      </c>
      <c r="H83" s="153">
        <f t="shared" si="0"/>
        <v>0</v>
      </c>
      <c r="I83" s="153">
        <f>SUM(E83,G83)</f>
        <v>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0</v>
      </c>
      <c r="G137" s="214"/>
      <c r="H137" s="183">
        <f t="shared" si="2"/>
        <v>0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0</v>
      </c>
      <c r="G139" s="214"/>
      <c r="H139" s="183">
        <f t="shared" si="2"/>
        <v>0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1</v>
      </c>
      <c r="G143" s="215"/>
      <c r="H143" s="163">
        <f t="shared" si="2"/>
        <v>1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4</v>
      </c>
      <c r="G146" s="216"/>
      <c r="H146" s="153">
        <f t="shared" si="2"/>
        <v>4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4</v>
      </c>
      <c r="G147" s="215"/>
      <c r="H147" s="163">
        <f t="shared" si="2"/>
        <v>4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0</v>
      </c>
      <c r="G155" s="219"/>
      <c r="H155" s="153">
        <f t="shared" si="2"/>
        <v>0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0</v>
      </c>
      <c r="G157" s="215"/>
      <c r="H157" s="163">
        <f t="shared" si="2"/>
        <v>0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73" zoomScale="80" zoomScaleNormal="80" zoomScaleSheetLayoutView="80" workbookViewId="0">
      <selection activeCell="G91" sqref="G91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261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45203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Septiembre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629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629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629</v>
      </c>
      <c r="G31" s="149">
        <f>G82</f>
        <v>19</v>
      </c>
      <c r="H31" s="149">
        <f>SUM(D31,F31)</f>
        <v>629</v>
      </c>
      <c r="I31" s="149">
        <f>SUM(E31,G31)</f>
        <v>19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59</v>
      </c>
      <c r="G32" s="215"/>
      <c r="H32" s="153">
        <f t="shared" ref="H32:I87" si="0">SUM(D32,F32)</f>
        <v>59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24</v>
      </c>
      <c r="G33" s="215"/>
      <c r="H33" s="158">
        <f t="shared" si="0"/>
        <v>24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23</v>
      </c>
      <c r="G34" s="154"/>
      <c r="H34" s="163">
        <f t="shared" si="0"/>
        <v>23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21</v>
      </c>
      <c r="G35" s="215"/>
      <c r="H35" s="163">
        <f t="shared" si="0"/>
        <v>21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35</v>
      </c>
      <c r="G45" s="217"/>
      <c r="H45" s="158">
        <f t="shared" si="0"/>
        <v>35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26</v>
      </c>
      <c r="G46" s="217"/>
      <c r="H46" s="163">
        <f t="shared" si="0"/>
        <v>26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26</v>
      </c>
      <c r="G49" s="215"/>
      <c r="H49" s="163">
        <f t="shared" si="0"/>
        <v>26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9</v>
      </c>
      <c r="G51" s="219"/>
      <c r="H51" s="163">
        <f t="shared" si="0"/>
        <v>9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9</v>
      </c>
      <c r="G54" s="219"/>
      <c r="H54" s="163">
        <f t="shared" si="0"/>
        <v>9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11</v>
      </c>
      <c r="G64" s="219"/>
      <c r="H64" s="153">
        <f t="shared" si="0"/>
        <v>11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11</v>
      </c>
      <c r="G73" s="215"/>
      <c r="H73" s="163">
        <f t="shared" si="0"/>
        <v>11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23</v>
      </c>
      <c r="G74" s="219"/>
      <c r="H74" s="153">
        <f t="shared" si="0"/>
        <v>23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16</v>
      </c>
      <c r="G75" s="215"/>
      <c r="H75" s="163">
        <f t="shared" si="0"/>
        <v>16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2</v>
      </c>
      <c r="G76" s="215"/>
      <c r="H76" s="163">
        <f t="shared" si="0"/>
        <v>2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4</v>
      </c>
      <c r="G78" s="215"/>
      <c r="H78" s="163">
        <f t="shared" si="0"/>
        <v>4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262</v>
      </c>
      <c r="G82" s="176">
        <f>SUM(G87,G100,G131)</f>
        <v>19</v>
      </c>
      <c r="H82" s="153">
        <f t="shared" si="0"/>
        <v>262</v>
      </c>
      <c r="I82" s="153">
        <f>SUM(E82,G82)</f>
        <v>19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111</v>
      </c>
      <c r="G83" s="180">
        <f>G82</f>
        <v>19</v>
      </c>
      <c r="H83" s="153">
        <f t="shared" si="0"/>
        <v>111</v>
      </c>
      <c r="I83" s="153">
        <f>SUM(E83,G83)</f>
        <v>19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22</v>
      </c>
      <c r="G84" s="224"/>
      <c r="H84" s="182">
        <f t="shared" si="0"/>
        <v>22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22</v>
      </c>
      <c r="G86" s="225"/>
      <c r="H86" s="183">
        <f t="shared" si="0"/>
        <v>22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19</v>
      </c>
      <c r="G87" s="184">
        <f>SUM(G88,G91,G94)</f>
        <v>19</v>
      </c>
      <c r="H87" s="158">
        <f t="shared" si="0"/>
        <v>19</v>
      </c>
      <c r="I87" s="170">
        <f t="shared" si="0"/>
        <v>19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8</v>
      </c>
      <c r="G88" s="185">
        <f>SUM(G89,G90)</f>
        <v>8</v>
      </c>
      <c r="H88" s="186">
        <f t="shared" ref="H88:I119" si="1">SUM(D88,F88)</f>
        <v>8</v>
      </c>
      <c r="I88" s="186">
        <f t="shared" si="1"/>
        <v>8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8</v>
      </c>
      <c r="G90" s="178">
        <v>8</v>
      </c>
      <c r="H90" s="207">
        <f t="shared" si="1"/>
        <v>8</v>
      </c>
      <c r="I90" s="207">
        <f t="shared" si="1"/>
        <v>8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11</v>
      </c>
      <c r="G91" s="185">
        <f>SUM(G92,G93)</f>
        <v>11</v>
      </c>
      <c r="H91" s="186">
        <f t="shared" si="1"/>
        <v>11</v>
      </c>
      <c r="I91" s="186">
        <f t="shared" si="1"/>
        <v>11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11</v>
      </c>
      <c r="G93" s="178">
        <v>11</v>
      </c>
      <c r="H93" s="207">
        <f t="shared" si="1"/>
        <v>11</v>
      </c>
      <c r="I93" s="207">
        <f t="shared" si="1"/>
        <v>11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2</v>
      </c>
      <c r="G105" s="214"/>
      <c r="H105" s="183">
        <f t="shared" si="1"/>
        <v>2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12</v>
      </c>
      <c r="G121" s="214"/>
      <c r="H121" s="183">
        <f t="shared" si="2"/>
        <v>12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11</v>
      </c>
      <c r="G123" s="214"/>
      <c r="H123" s="183">
        <f t="shared" si="2"/>
        <v>11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55</v>
      </c>
      <c r="G137" s="214"/>
      <c r="H137" s="183">
        <f t="shared" si="2"/>
        <v>55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55</v>
      </c>
      <c r="G139" s="214"/>
      <c r="H139" s="183">
        <f t="shared" si="2"/>
        <v>55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25</v>
      </c>
      <c r="G140" s="215"/>
      <c r="H140" s="163">
        <f t="shared" si="2"/>
        <v>25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10</v>
      </c>
      <c r="G141" s="215"/>
      <c r="H141" s="163">
        <f t="shared" si="2"/>
        <v>10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104</v>
      </c>
      <c r="G143" s="215"/>
      <c r="H143" s="163">
        <f t="shared" si="2"/>
        <v>104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7</v>
      </c>
      <c r="G144" s="215"/>
      <c r="H144" s="163">
        <f t="shared" si="2"/>
        <v>7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3</v>
      </c>
      <c r="G145" s="215"/>
      <c r="H145" s="163">
        <f t="shared" si="2"/>
        <v>3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95</v>
      </c>
      <c r="G146" s="216"/>
      <c r="H146" s="153">
        <f t="shared" si="2"/>
        <v>95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79</v>
      </c>
      <c r="G147" s="215"/>
      <c r="H147" s="163">
        <f t="shared" si="2"/>
        <v>79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16</v>
      </c>
      <c r="G149" s="215"/>
      <c r="H149" s="163">
        <f t="shared" si="2"/>
        <v>16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2</v>
      </c>
      <c r="G151" s="219"/>
      <c r="H151" s="153">
        <f t="shared" si="2"/>
        <v>2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2</v>
      </c>
      <c r="G154" s="215"/>
      <c r="H154" s="163">
        <f t="shared" si="2"/>
        <v>2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177</v>
      </c>
      <c r="G155" s="219"/>
      <c r="H155" s="153">
        <f t="shared" si="2"/>
        <v>177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92</v>
      </c>
      <c r="G156" s="215"/>
      <c r="H156" s="163">
        <f t="shared" si="2"/>
        <v>92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69</v>
      </c>
      <c r="G157" s="215"/>
      <c r="H157" s="163">
        <f t="shared" si="2"/>
        <v>69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13</v>
      </c>
      <c r="G165" s="215"/>
      <c r="H165" s="163">
        <f t="shared" si="2"/>
        <v>13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76" zoomScale="75" zoomScaleNormal="80" workbookViewId="0">
      <selection activeCell="B107" sqref="B107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262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45203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Septiembre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16</v>
      </c>
      <c r="G31" s="149">
        <f>G82</f>
        <v>1</v>
      </c>
      <c r="H31" s="149">
        <f>SUM(D31,F31)</f>
        <v>16</v>
      </c>
      <c r="I31" s="149">
        <f>SUM(E31,G31)</f>
        <v>1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0</v>
      </c>
      <c r="G32" s="215"/>
      <c r="H32" s="153">
        <f t="shared" ref="H32:I87" si="0">SUM(D32,F32)</f>
        <v>0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0</v>
      </c>
      <c r="G45" s="217"/>
      <c r="H45" s="158">
        <f t="shared" si="0"/>
        <v>0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7</v>
      </c>
      <c r="G82" s="176">
        <f>SUM(G87,G100,G131)</f>
        <v>1</v>
      </c>
      <c r="H82" s="153">
        <f t="shared" si="0"/>
        <v>7</v>
      </c>
      <c r="I82" s="153">
        <f>SUM(E82,G82)</f>
        <v>1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</v>
      </c>
      <c r="G83" s="180">
        <f>G82</f>
        <v>1</v>
      </c>
      <c r="H83" s="153">
        <f t="shared" si="0"/>
        <v>2</v>
      </c>
      <c r="I83" s="153">
        <f>SUM(E83,G83)</f>
        <v>1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2</v>
      </c>
      <c r="G141" s="215"/>
      <c r="H141" s="163">
        <f t="shared" si="2"/>
        <v>2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1</v>
      </c>
      <c r="G143" s="215"/>
      <c r="H143" s="163">
        <f t="shared" si="2"/>
        <v>1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4</v>
      </c>
      <c r="G146" s="216"/>
      <c r="H146" s="153">
        <f t="shared" si="2"/>
        <v>4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3</v>
      </c>
      <c r="G147" s="215"/>
      <c r="H147" s="163">
        <f t="shared" si="2"/>
        <v>3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</v>
      </c>
      <c r="G155" s="219"/>
      <c r="H155" s="153">
        <f t="shared" si="2"/>
        <v>4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3</v>
      </c>
      <c r="G157" s="215"/>
      <c r="H157" s="163">
        <f t="shared" si="2"/>
        <v>3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2023-10-04T20:48:10Z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